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730"/>
  <workbookPr defaultThemeVersion="124226"/>
  <mc:AlternateContent xmlns:mc="http://schemas.openxmlformats.org/markup-compatibility/2006">
    <mc:Choice Requires="x15">
      <x15ac:absPath xmlns:x15ac="http://schemas.microsoft.com/office/spreadsheetml/2010/11/ac" url="https://zutarilive.sharepoint.com/sites/R0001005297-00/Shared Documents/05 DEL/504 Eng/Wits - Library Redevelopment/HVAC/"/>
    </mc:Choice>
  </mc:AlternateContent>
  <xr:revisionPtr revIDLastSave="3" documentId="8_{3E6FE3AC-A995-4AAA-B7C8-92FEA6B0DEA9}" xr6:coauthVersionLast="47" xr6:coauthVersionMax="47" xr10:uidLastSave="{454213FB-6950-414C-9AE5-AAC06ED88854}"/>
  <bookViews>
    <workbookView xWindow="22932" yWindow="-108" windowWidth="23256" windowHeight="12456" tabRatio="917" activeTab="5" xr2:uid="{00000000-000D-0000-FFFF-FFFF00000000}"/>
  </bookViews>
  <sheets>
    <sheet name="Summary Page" sheetId="28" r:id="rId1"/>
    <sheet name="Preliminaries and General Items" sheetId="59" r:id="rId2"/>
    <sheet name="Air Distribution Systems" sheetId="22" r:id="rId3"/>
    <sheet name="Air Terminals" sheetId="23" r:id="rId4"/>
    <sheet name="Ventilation Fans" sheetId="25" r:id="rId5"/>
    <sheet name="VRF HEAT RECOVERY" sheetId="63" r:id="rId6"/>
    <sheet name="DX Split" sheetId="64" r:id="rId7"/>
  </sheets>
  <definedNames>
    <definedName name="_xlnm.Print_Area" localSheetId="2">'Air Distribution Systems'!$A$1:$F$60</definedName>
    <definedName name="_xlnm.Print_Area" localSheetId="3">'Air Terminals'!$A$1:$F$71</definedName>
    <definedName name="_xlnm.Print_Area" localSheetId="6">'DX Split'!$A$1:$F$47</definedName>
    <definedName name="_xlnm.Print_Area" localSheetId="1">'Preliminaries and General Items'!$A$1:$F$41</definedName>
    <definedName name="_xlnm.Print_Area" localSheetId="0">'Summary Page'!$A$1:$C$17</definedName>
    <definedName name="_xlnm.Print_Area" localSheetId="4">'Ventilation Fans'!$A$1:$F$39</definedName>
    <definedName name="_xlnm.Print_Area" localSheetId="5">'VRF HEAT RECOVERY'!$A$1:$F$70</definedName>
    <definedName name="_xlnm.Print_Titles" localSheetId="2">'Air Distribution Systems'!$1:$7</definedName>
    <definedName name="_xlnm.Print_Titles" localSheetId="3">'Air Terminals'!$1:$7</definedName>
    <definedName name="_xlnm.Print_Titles" localSheetId="6">'DX Split'!$1:$7</definedName>
    <definedName name="_xlnm.Print_Titles" localSheetId="1">'Preliminaries and General Items'!$1:$7</definedName>
    <definedName name="_xlnm.Print_Titles" localSheetId="0">'Summary Page'!$1:$7</definedName>
    <definedName name="_xlnm.Print_Titles" localSheetId="4">'Ventilation Fans'!$1:$7</definedName>
    <definedName name="_xlnm.Print_Titles" localSheetId="5">'VRF HEAT RECOVERY'!$1:$7</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F60" i="63" l="1"/>
  <c r="F27" i="22" l="1"/>
  <c r="F22" i="63"/>
  <c r="F24" i="63"/>
  <c r="F26" i="63"/>
  <c r="F28" i="63"/>
  <c r="F32" i="22"/>
  <c r="F30" i="22"/>
  <c r="F62" i="23"/>
  <c r="F59" i="23"/>
  <c r="F58" i="23"/>
  <c r="F41" i="22" l="1"/>
  <c r="D50" i="22"/>
  <c r="F50" i="22" s="1"/>
  <c r="D49" i="22"/>
  <c r="F49" i="22" s="1"/>
  <c r="D48" i="22"/>
  <c r="F48" i="22" s="1"/>
  <c r="D47" i="22"/>
  <c r="F47" i="22" s="1"/>
  <c r="D46" i="22"/>
  <c r="F46" i="22" s="1"/>
  <c r="D45" i="22"/>
  <c r="F45" i="22" s="1"/>
  <c r="F25" i="22"/>
  <c r="F26" i="22"/>
  <c r="F19" i="22"/>
  <c r="F18" i="22"/>
  <c r="F33" i="22"/>
  <c r="F55" i="23"/>
  <c r="F23" i="23"/>
  <c r="F52" i="23"/>
  <c r="F51" i="23"/>
  <c r="F48" i="23"/>
  <c r="F41" i="23"/>
  <c r="F42" i="23"/>
  <c r="F43" i="23"/>
  <c r="F44" i="23"/>
  <c r="F45" i="23"/>
  <c r="F38" i="23"/>
  <c r="F35" i="23"/>
  <c r="F34" i="23"/>
  <c r="F31" i="23"/>
  <c r="F27" i="23"/>
  <c r="F28" i="23"/>
  <c r="F26" i="23"/>
  <c r="F17" i="23"/>
  <c r="F18" i="23"/>
  <c r="F19" i="23"/>
  <c r="F20" i="23"/>
  <c r="F31" i="22"/>
  <c r="F34" i="22"/>
  <c r="F38" i="22"/>
  <c r="F23" i="22"/>
  <c r="F24" i="22"/>
  <c r="F22" i="22"/>
  <c r="F17" i="22"/>
  <c r="F47" i="64"/>
  <c r="C15" i="28" s="1"/>
  <c r="F39" i="25"/>
  <c r="C13" i="28" s="1"/>
  <c r="B15" i="28"/>
  <c r="C10" i="28"/>
  <c r="B14" i="28"/>
  <c r="F35" i="59"/>
  <c r="F71" i="23" l="1"/>
  <c r="C12" i="28" s="1"/>
  <c r="F60" i="22"/>
  <c r="C11" i="28" s="1"/>
  <c r="D30" i="64" l="1"/>
  <c r="F30" i="64" s="1"/>
  <c r="F37" i="64"/>
  <c r="F36" i="64"/>
  <c r="F32" i="64"/>
  <c r="F27" i="64"/>
  <c r="F24" i="64"/>
  <c r="F21" i="64"/>
  <c r="F18" i="64"/>
  <c r="B6" i="64"/>
  <c r="B5" i="64"/>
  <c r="B4" i="64"/>
  <c r="B3" i="64"/>
  <c r="B2" i="64"/>
  <c r="B1" i="64"/>
  <c r="D58" i="63"/>
  <c r="D45" i="63"/>
  <c r="D27" i="63"/>
  <c r="F27" i="63" s="1"/>
  <c r="D25" i="63"/>
  <c r="F25" i="63" s="1"/>
  <c r="D23" i="63"/>
  <c r="F23" i="63" s="1"/>
  <c r="D21" i="63"/>
  <c r="D20" i="63"/>
  <c r="D19" i="63"/>
  <c r="F19" i="63" s="1"/>
  <c r="D18" i="63"/>
  <c r="F61" i="63" l="1"/>
  <c r="F59" i="63"/>
  <c r="F58" i="63"/>
  <c r="F55" i="63"/>
  <c r="F52" i="63"/>
  <c r="F50" i="63"/>
  <c r="F48" i="63"/>
  <c r="F45" i="63"/>
  <c r="F42" i="63"/>
  <c r="F39" i="63"/>
  <c r="F36" i="63"/>
  <c r="F34" i="63"/>
  <c r="F21" i="63"/>
  <c r="F20" i="63"/>
  <c r="F18" i="63"/>
  <c r="F70" i="63" l="1"/>
  <c r="C14" i="28" s="1"/>
  <c r="C17" i="28" s="1"/>
  <c r="B6" i="23"/>
  <c r="B6" i="22"/>
  <c r="B6" i="59"/>
  <c r="B6" i="63" l="1"/>
  <c r="B5" i="63"/>
  <c r="B4" i="63"/>
  <c r="B3" i="63"/>
  <c r="B2" i="63"/>
  <c r="B1" i="63"/>
  <c r="B4" i="59" l="1"/>
  <c r="B2" i="59" l="1"/>
  <c r="B5" i="59"/>
  <c r="B3" i="59"/>
  <c r="B1" i="59"/>
  <c r="B3" i="23" l="1"/>
  <c r="B6" i="25" l="1"/>
  <c r="B2" i="25"/>
  <c r="B1" i="25"/>
  <c r="B2" i="23"/>
  <c r="B1" i="23"/>
  <c r="B2" i="22"/>
  <c r="B1" i="22"/>
  <c r="B5" i="25" l="1"/>
  <c r="B5" i="23"/>
  <c r="B5" i="22"/>
  <c r="B3" i="25" l="1"/>
  <c r="B3" i="22"/>
  <c r="B4" i="25" l="1"/>
  <c r="B4" i="23"/>
  <c r="B4" i="22"/>
  <c r="B4" i="28" l="1"/>
</calcChain>
</file>

<file path=xl/sharedStrings.xml><?xml version="1.0" encoding="utf-8"?>
<sst xmlns="http://schemas.openxmlformats.org/spreadsheetml/2006/main" count="402" uniqueCount="164">
  <si>
    <t>ITEM</t>
  </si>
  <si>
    <t>DESCRIPTION</t>
  </si>
  <si>
    <t>QTY</t>
  </si>
  <si>
    <t>RATE</t>
  </si>
  <si>
    <t>AMOUNT</t>
  </si>
  <si>
    <t>UNIT</t>
  </si>
  <si>
    <t>No</t>
  </si>
  <si>
    <t>REFERENCE DRAWINGS:</t>
  </si>
  <si>
    <t>Category 1</t>
  </si>
  <si>
    <t>sqm</t>
  </si>
  <si>
    <t>VENTILATION FANS</t>
  </si>
  <si>
    <t>AIR DISTRIBUTION SYSTEMS</t>
  </si>
  <si>
    <t>AIR TERMINALS</t>
  </si>
  <si>
    <t>SUMMARY</t>
  </si>
  <si>
    <t>Air Terminals</t>
  </si>
  <si>
    <t>Project:-</t>
  </si>
  <si>
    <t>Project No:-</t>
  </si>
  <si>
    <t>Date:-</t>
  </si>
  <si>
    <t>Rev:-</t>
  </si>
  <si>
    <t>ADDITIONAL ITEMS:</t>
  </si>
  <si>
    <t>Additional items shown on drawings and schematics and diagrams or in written or tabulated HVAC specification but not in BOQ and vice versa, that is necessary for a complete and fully operational and balanced system in accordance with the HVAC drawings, specifications, diagrams or schematics issued. NOTE that additional items may not be claimed at later stage by HVAC contractor, unless if the design scope changed.</t>
  </si>
  <si>
    <t>Air Distribution Systems</t>
  </si>
  <si>
    <t>Ventilation Fans</t>
  </si>
  <si>
    <t>SUB-TOTAL (Carried forward to Summary Page)</t>
  </si>
  <si>
    <t>Bill:-</t>
  </si>
  <si>
    <t>ELECTRICAL AND CONTROLS:</t>
  </si>
  <si>
    <t>ALL FANS SUPPLIED AND INSTALLED AS PER SPECIFICATION AND DRAWINGS c/w SOUND ATTENUATORS (1.5D + Pod), MOUNTING FEET, CANVAS COLLARS, SUITABLE ANTI-VIBRATION MOUNTS, SUPPORT FRAME, MCP, CONTROLS &amp; SITE WIRING:</t>
  </si>
  <si>
    <t>AS PER DRAWING REGISTER</t>
  </si>
  <si>
    <t>All Air Terminals  including all necessary fittings, spigots, flexible ducts (insulated and/or uninsulated), clamps, insulated plenum box, spigots, dampers, bends, supports, joints, fixing, paint, accessories, and where applicable  master or slave controls, sensors, wall remotes, wirings, complete as shown on drawings and as per specifications and Air Terminal Schedules on drawings</t>
  </si>
  <si>
    <t>Portion:-</t>
  </si>
  <si>
    <t>Termination of power supply into MCP (Power supply by others)</t>
  </si>
  <si>
    <t>PRELIMINARIES  AND GENERAL ITEMS</t>
  </si>
  <si>
    <t>Item</t>
  </si>
  <si>
    <t>The HVAC tenderer document : Additional general Condition of Contract" issued by the South African Association of Consulting engineers is incorporated herein.</t>
  </si>
  <si>
    <t>Preliminary and conditions of the Main Contract are included in the specification Document and shall form part of this HVAC contract.</t>
  </si>
  <si>
    <t>The HVAC tenderer is referred to the above mentioned documents for the full intent and meaning of each clause thereof</t>
  </si>
  <si>
    <t>If the HVAC tenderer wishes to place value to any of the clauses detailed on the preliminary he should do so hereunder.</t>
  </si>
  <si>
    <t>Health and Safety as per Main Contractors Conditions</t>
  </si>
  <si>
    <t>Sum</t>
  </si>
  <si>
    <t>Site establishment &amp; clearance</t>
  </si>
  <si>
    <t>Scaffolding</t>
  </si>
  <si>
    <t>Staff organisation</t>
  </si>
  <si>
    <t>Progress for measurements</t>
  </si>
  <si>
    <t>Attendance for measurements</t>
  </si>
  <si>
    <t>Tests and inspections</t>
  </si>
  <si>
    <t>Preparation of operation and maintenance manuals</t>
  </si>
  <si>
    <t>As- built drawings</t>
  </si>
  <si>
    <t>12 months guarantee and maintenance</t>
  </si>
  <si>
    <t>Programming of the work</t>
  </si>
  <si>
    <t>Testing, balancing &amp; commissioning</t>
  </si>
  <si>
    <t>Equipment submissions</t>
  </si>
  <si>
    <t>Contract management</t>
  </si>
  <si>
    <t>Office administration</t>
  </si>
  <si>
    <t>Spares as specified</t>
  </si>
  <si>
    <t>Equipment labels</t>
  </si>
  <si>
    <t>Any additional items of preliminary nature that the HVAC tenderer may wish to add to comply with the requirements of the HVAC specification and/or bill of quantities. (To be listed hereunder by the HVAC tenderer)</t>
  </si>
  <si>
    <t>SUMMARY OF</t>
  </si>
  <si>
    <t>Fixed items</t>
  </si>
  <si>
    <t>INCL above</t>
  </si>
  <si>
    <t>Variable with time items</t>
  </si>
  <si>
    <t>Variable with value items</t>
  </si>
  <si>
    <t>Preliminary and General Items</t>
  </si>
  <si>
    <t>Contract drawings (Workshop Drawings)</t>
  </si>
  <si>
    <t xml:space="preserve">STRAIGHT DUCTING </t>
  </si>
  <si>
    <t>DUCT FITTINGS</t>
  </si>
  <si>
    <t xml:space="preserve">Category 6 </t>
  </si>
  <si>
    <t>Total Excl. VAT (Carried forward to Tender Final Summary Page)</t>
  </si>
  <si>
    <t>Category 3</t>
  </si>
  <si>
    <t>Agreement and schedule of conditions of Building Sub contract (Selected Subcontract) NEC4.</t>
  </si>
  <si>
    <t>Strip and remove Required HVAC equipment and material-Limited</t>
  </si>
  <si>
    <t>m</t>
  </si>
  <si>
    <t>Electrical Cable reticulation from adjacent Isolator (Isolator by others) to MCP and from MCP to Fan</t>
  </si>
  <si>
    <t>A (For Tender)</t>
  </si>
  <si>
    <t>BALANCING DAMPER</t>
  </si>
  <si>
    <t>Category 6</t>
  </si>
  <si>
    <t>GALVANISED WIRE BASKET CABLE TRAY:</t>
  </si>
  <si>
    <t>REFNET/ Y-JOINTS</t>
  </si>
  <si>
    <t>Ø150</t>
  </si>
  <si>
    <t>Ø200</t>
  </si>
  <si>
    <t>INSULATED FLEXIBLE DUCTING c/w JUBILEE CLAMPS (1.5 METER STD LENGTH):</t>
  </si>
  <si>
    <t>300x300</t>
  </si>
  <si>
    <t>DOOR GRILLES</t>
  </si>
  <si>
    <t>400X300</t>
  </si>
  <si>
    <t>6 port MCU</t>
  </si>
  <si>
    <t>ELECTRICAL AND CONTROLS :</t>
  </si>
  <si>
    <t>Electrical Cable reticulation from adjacent Isolator (Isolator by others) to Unit</t>
  </si>
  <si>
    <t>Condensing unit to suit Indoor units</t>
  </si>
  <si>
    <t>Overload Protection</t>
  </si>
  <si>
    <t>Power and Control Wiring</t>
  </si>
  <si>
    <t>AC CONDENSATE DRAINAGE PVC PIPING:</t>
  </si>
  <si>
    <t>Mode Control Unit - MCU</t>
  </si>
  <si>
    <t>WITS - LIBRARY REDEVELOPMENT - HVAC</t>
  </si>
  <si>
    <t>JUNE 2025</t>
  </si>
  <si>
    <t>MEDICAL CAMPUS</t>
  </si>
  <si>
    <t xml:space="preserve">Heat Recovery Variable Refrigerant Flow AC System c/w condensing unit, VRF evaporator units, filter, refrigerant piping between indoor and outdoor unit, fixing and all necessary fittings, supports, galvanised trunking and covers, joints, fixings and accessories, flex, insulation, wiring, power, remote wired wall controller,  Ø25mm PVC condensate drain piping per evaporator, all electrics and controls, complete as shown on drawings and as per specifications to make it a complete working installation. </t>
  </si>
  <si>
    <r>
      <t>VRF Indoor Units: c/w Wired Controllers</t>
    </r>
    <r>
      <rPr>
        <b/>
        <sz val="10"/>
        <color rgb="FFFF0000"/>
        <rFont val="Arial"/>
        <family val="2"/>
      </rPr>
      <t xml:space="preserve"> (All selected Units to be derated to site conditions to achieve indicated Requirements.)</t>
    </r>
  </si>
  <si>
    <t>Plenums</t>
  </si>
  <si>
    <t xml:space="preserve">Insulated Return Air plenum to suite Hide away unit including spigots </t>
  </si>
  <si>
    <r>
      <t xml:space="preserve">VRF REFRIGERANT PIPING - Refrigerant Piping c/w 25mm closed cell armour flex insulation. Soft drawn copper refrigerant piping, suitable for use with refrigerant gas.
</t>
    </r>
    <r>
      <rPr>
        <b/>
        <sz val="10"/>
        <color rgb="FFFF0000"/>
        <rFont val="Arial"/>
        <family val="2"/>
      </rPr>
      <t>-  (please indicate breakdown as per manufacturers requirements - Copper Pipe length and sizes required)</t>
    </r>
  </si>
  <si>
    <t>GALVANISED TRUNKING C/W LID (Roof):</t>
  </si>
  <si>
    <t>10 meters per indoor</t>
  </si>
  <si>
    <t>Refrigerant gas</t>
  </si>
  <si>
    <t xml:space="preserve">SHUT OFF VALVES to isolate each unit/bs box
</t>
  </si>
  <si>
    <t>Centralised Wall Controller that links to all indoor/outdoor units (BMS Addressible)</t>
  </si>
  <si>
    <t>Ø250</t>
  </si>
  <si>
    <t>Ø300</t>
  </si>
  <si>
    <t>Ø350</t>
  </si>
  <si>
    <t>Ø400</t>
  </si>
  <si>
    <t>FIXED CURVED BLADE, HINGED TYPE RETURN AIR GRILLES C/W RETURN AIR PLENUM, SPIGOT AND REMOVABLE, WASHABLE, DISPOSABLE FILTER  STD WHITE:</t>
  </si>
  <si>
    <t xml:space="preserve">600x600 c/w Ø300 Spigot  </t>
  </si>
  <si>
    <t xml:space="preserve">600x600 c/w Ø400 Spigot  </t>
  </si>
  <si>
    <t>FIXED CURVED BLADE, HINGED TYPE RETURN AIR GRILLE C/W REMOVABLE, WASHABLE, DISPOSABLE FILTER STD WHITE:</t>
  </si>
  <si>
    <t>600X600</t>
  </si>
  <si>
    <t>Weather Louvres:
Type NL Standard Louvre, Aluminium Construction, c/w 25mm All Round Timber Frame,  25x25z1.6mm galvanised WM</t>
  </si>
  <si>
    <t>2500X600</t>
  </si>
  <si>
    <t>Washable, Removable, Pleated Panel Filters c/w Filter Box and Access Panel</t>
  </si>
  <si>
    <t>Smoke Extract and Fresh Air Makeup Fans:</t>
  </si>
  <si>
    <t>Ø900 Liberator fumex fans (2-hour fire rated @300˚C) for 10m3/s @200Pa ESP</t>
  </si>
  <si>
    <t>Ø900 Liberator fumex fans (2-hour fire rated @300˚C) for 7.13m3/s @200Pa ESP</t>
  </si>
  <si>
    <t>4.5kW VRF Cassette AC Unit</t>
  </si>
  <si>
    <t>9kW VRF Cassette AC Unit</t>
  </si>
  <si>
    <t>7.1kW VRF Cassette AC Unit</t>
  </si>
  <si>
    <t>7.1kW VRF Ducted Split AC Unit</t>
  </si>
  <si>
    <t>9kW VRF Ducted Split AC Unit</t>
  </si>
  <si>
    <t>14kW VRF Ducted Split AC Unit</t>
  </si>
  <si>
    <t>16kW VRF Ducted Split AC Unit</t>
  </si>
  <si>
    <t xml:space="preserve">DX Split AC System c/w condensing unit, Condensorr units, filter, refrigerant piping between indoor and outdoor unit, fixing and all necessary fittings, supports, galvanised trunking and covers, joints, fixings and accessories, flex, insulation, wiring, power, remote wired wall controller,  Ø25mm PVC condensate drain piping per evaporator, all electrics and controls, complete as shown on drawings and as per specifications to make it a complete working installation. </t>
  </si>
  <si>
    <r>
      <t>DX Indoor Units: c/w Condensing Unit and Wired Controllers(If Available)</t>
    </r>
    <r>
      <rPr>
        <b/>
        <sz val="10"/>
        <color rgb="FFFF0000"/>
        <rFont val="Arial"/>
        <family val="2"/>
      </rPr>
      <t xml:space="preserve"> 
(All selected Units to be derated to site conditions to achieve indicated Requirements.)</t>
    </r>
  </si>
  <si>
    <t>14kW DX Under Ceiling AC Unit</t>
  </si>
  <si>
    <r>
      <t xml:space="preserve">REFRIGERANT PIPING - Refrigerant Piping c/w 25mm closed cell armour flex insulation. Soft drawn copper refrigerant piping, suitable for use with refrigerant gas.
</t>
    </r>
    <r>
      <rPr>
        <b/>
        <sz val="10"/>
        <color rgb="FFFF0000"/>
        <rFont val="Arial"/>
        <family val="2"/>
      </rPr>
      <t>-  (please indicate breakdown as per manufacturers requirements - Copper Pipe length and sizes required)</t>
    </r>
  </si>
  <si>
    <t>Motorised Fire Damper c/w Fire Signal &amp; Panel</t>
  </si>
  <si>
    <t>400x400</t>
  </si>
  <si>
    <t>Electrical Termination to Fan</t>
  </si>
  <si>
    <r>
      <t>210kW Outdoor VRF Condensing unit/s</t>
    </r>
    <r>
      <rPr>
        <b/>
        <sz val="10"/>
        <color rgb="FFFF0000"/>
        <rFont val="Arial"/>
        <family val="2"/>
      </rPr>
      <t xml:space="preserve"> (Capacity of selected unit to be derated to site conditions)</t>
    </r>
  </si>
  <si>
    <t>VRF Heat Recovery</t>
  </si>
  <si>
    <t>DX Split</t>
  </si>
  <si>
    <t>Wire Mesh Screens (2500x600)</t>
  </si>
  <si>
    <t>CONSTANT VOLUME SWIRL (CV) DIFFUSERS, PLATE TYPE, 595x595 LAY-IN, STD WHITE:</t>
  </si>
  <si>
    <t>CONSTANT VOLUME LINEAR SLOT DIFFUSERS:</t>
  </si>
  <si>
    <t>900mm Long, 2 Slot linear Slot Diffuser (CLN)</t>
  </si>
  <si>
    <t>Category 4</t>
  </si>
  <si>
    <t>Category 5</t>
  </si>
  <si>
    <t>Low Pressure Ducting all in accordance with SMAGNA Codes, G.I. Rectangular/Round/Spiral Ducting including all necessary bends, spigots, fittings, galvanised duct supports, joints, fixings, vanes, hangers, supports, access doors and accessories, complete as shown on drawings and as per specifications. ALL Extract duct joins to be sealed and waterproofed. All kitchen extract ducting to have 400x400 access hatches at every bend and at 3m centres. (Ducting re measurable)</t>
  </si>
  <si>
    <t>Internal Sonnic Lining</t>
  </si>
  <si>
    <t>For Supply and Return</t>
  </si>
  <si>
    <t>External FRK Insulation</t>
  </si>
  <si>
    <t>For Supply and Return (Spiral)</t>
  </si>
  <si>
    <t>Fusable Link Fire Dampers</t>
  </si>
  <si>
    <t>1200x600</t>
  </si>
  <si>
    <t>Replacement Fusable Links for existing dampers</t>
  </si>
  <si>
    <t xml:space="preserve">800x800 </t>
  </si>
  <si>
    <t>OBD volume control Damper</t>
  </si>
  <si>
    <t>Manual relief Dampers</t>
  </si>
  <si>
    <t>MCP Panel to suit fans c/w Overload protection, and on/fault light (To incude test button)</t>
  </si>
  <si>
    <t>Ceiling Fan</t>
  </si>
  <si>
    <t xml:space="preserve">Ø1200 Ceiling Fan </t>
  </si>
  <si>
    <t>2500x600</t>
  </si>
  <si>
    <t>- Sonnic Lined Plenum Box to Suit</t>
  </si>
  <si>
    <t>For Fresh Air (from existing system/AHU's before becoming fresh air units)</t>
  </si>
  <si>
    <t xml:space="preserve">Zoned fans connected to central DB
Multiple fans will be linked to a single zone. We would require Speed controller per zone in a central DB
</t>
  </si>
  <si>
    <t>Wall mount Speed controller (Should cleint require)
(One controller for a zone, controlling multiple fans)</t>
  </si>
  <si>
    <t xml:space="preserve">1200x600 c/w 2-off Ø400 Spigots  </t>
  </si>
  <si>
    <t>Fire Signal Interface (To include fire signal input and all high temperature wiring between the control panel and the fan)
4 signals for dampers and 4 signals for Fans</t>
  </si>
  <si>
    <t>Linking to Smoke Extraction Fan panel (indicated in Ventilation Fan Tab)
c/w fire signal input with high temperature wiring between the control panel and the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</si>
</sst>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_(* \(#,##0.00\);_(* &quot;-&quot;??_);_(@_)"/>
    <numFmt numFmtId="165" formatCode="_ * #,##0.00_ ;_ * \-#,##0.00_ ;_ * &quot;-&quot;??_ ;_ @_ "/>
    <numFmt numFmtId="166" formatCode="[$-F800]dddd\,\ mmmm\ dd\,\ yyyy"/>
    <numFmt numFmtId="167" formatCode="_ [$R-1C09]\ * #,##0.00_ ;_ [$R-1C09]\ * \-#,##0.00_ ;_ [$R-1C09]\ * &quot;-&quot;??_ ;_ @_ "/>
    <numFmt numFmtId="168" formatCode="_(&quot;P&quot;\ * #,##0.00_);_(&quot;P&quot;\ * \(#,##0.00\);_(&quot;P&quot;\ * &quot;-&quot;??_);_(@_)"/>
  </numFmts>
  <fonts count="20" x14ac:knownFonts="1">
    <font>
      <sz val="11"/>
      <color theme="1"/>
      <name val="Calibri"/>
      <family val="2"/>
      <scheme val="minor"/>
    </font>
    <font>
      <sz val="11"/>
      <color theme="1"/>
      <name val="Arial"/>
      <family val="2"/>
    </font>
    <font>
      <b/>
      <sz val="11"/>
      <color theme="1"/>
      <name val="Arial"/>
      <family val="2"/>
    </font>
    <font>
      <sz val="11"/>
      <color theme="1"/>
      <name val="Calibri"/>
      <family val="2"/>
      <scheme val="minor"/>
    </font>
    <font>
      <sz val="11"/>
      <name val="Arial"/>
      <family val="2"/>
    </font>
    <font>
      <b/>
      <sz val="11"/>
      <name val="Arial"/>
      <family val="2"/>
    </font>
    <font>
      <sz val="10"/>
      <color theme="1"/>
      <name val="Arial"/>
      <family val="2"/>
    </font>
    <font>
      <sz val="10"/>
      <name val="Arial"/>
      <family val="2"/>
    </font>
    <font>
      <b/>
      <sz val="10"/>
      <color indexed="8"/>
      <name val="Arial"/>
      <family val="2"/>
    </font>
    <font>
      <b/>
      <sz val="10"/>
      <color theme="1"/>
      <name val="Arial"/>
      <family val="2"/>
    </font>
    <font>
      <sz val="10"/>
      <name val="Calibri"/>
      <family val="2"/>
      <scheme val="minor"/>
    </font>
    <font>
      <sz val="10"/>
      <color indexed="8"/>
      <name val="Arial"/>
      <family val="2"/>
    </font>
    <font>
      <b/>
      <sz val="10"/>
      <name val="Arial"/>
      <family val="2"/>
    </font>
    <font>
      <b/>
      <u/>
      <sz val="10"/>
      <color indexed="8"/>
      <name val="Arial"/>
      <family val="2"/>
    </font>
    <font>
      <i/>
      <sz val="10"/>
      <color theme="1"/>
      <name val="Arial"/>
      <family val="2"/>
    </font>
    <font>
      <sz val="8"/>
      <name val="Calibri"/>
      <family val="2"/>
      <scheme val="minor"/>
    </font>
    <font>
      <sz val="10"/>
      <color theme="1"/>
      <name val="Calibri"/>
      <family val="2"/>
      <scheme val="minor"/>
    </font>
    <font>
      <b/>
      <sz val="10"/>
      <color rgb="FF000000"/>
      <name val="Arial"/>
      <family val="2"/>
    </font>
    <font>
      <sz val="10"/>
      <color rgb="FF000000"/>
      <name val="Arial"/>
      <family val="2"/>
    </font>
    <font>
      <b/>
      <sz val="10"/>
      <color rgb="FFFF0000"/>
      <name val="Arial"/>
      <family val="2"/>
    </font>
  </fonts>
  <fills count="5">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theme="0" tint="-0.249977111117893"/>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7">
    <xf numFmtId="0" fontId="0" fillId="0" borderId="0"/>
    <xf numFmtId="0" fontId="7" fillId="0" borderId="0"/>
    <xf numFmtId="0" fontId="3" fillId="0" borderId="0"/>
    <xf numFmtId="0" fontId="10" fillId="0" borderId="0"/>
    <xf numFmtId="165" fontId="3" fillId="0" borderId="0" applyFont="0" applyFill="0" applyBorder="0" applyAlignment="0" applyProtection="0"/>
    <xf numFmtId="165" fontId="3" fillId="0" borderId="0" applyFont="0" applyFill="0" applyBorder="0" applyAlignment="0" applyProtection="0"/>
    <xf numFmtId="164" fontId="3" fillId="0" borderId="0" applyFont="0" applyFill="0" applyBorder="0" applyAlignment="0" applyProtection="0"/>
  </cellStyleXfs>
  <cellXfs count="80">
    <xf numFmtId="0" fontId="0" fillId="0" borderId="0" xfId="0"/>
    <xf numFmtId="0" fontId="1" fillId="0" borderId="0" xfId="0" applyFont="1" applyAlignment="1">
      <alignment vertical="top" wrapText="1"/>
    </xf>
    <xf numFmtId="4" fontId="1" fillId="0" borderId="0" xfId="0" applyNumberFormat="1" applyFont="1" applyAlignment="1">
      <alignment vertical="top" wrapText="1"/>
    </xf>
    <xf numFmtId="0" fontId="1" fillId="0" borderId="0" xfId="0" applyFont="1" applyAlignment="1">
      <alignment horizontal="center" vertical="top" wrapText="1"/>
    </xf>
    <xf numFmtId="0" fontId="2" fillId="0" borderId="0" xfId="0" applyFont="1" applyAlignment="1">
      <alignment horizontal="center" vertical="top" wrapText="1"/>
    </xf>
    <xf numFmtId="0" fontId="2" fillId="0" borderId="1" xfId="0" applyFont="1" applyBorder="1" applyAlignment="1">
      <alignment horizontal="center" vertical="top" wrapText="1"/>
    </xf>
    <xf numFmtId="4" fontId="2" fillId="0" borderId="1" xfId="0" applyNumberFormat="1" applyFont="1" applyBorder="1" applyAlignment="1">
      <alignment horizontal="center" vertical="top" wrapText="1"/>
    </xf>
    <xf numFmtId="0" fontId="6" fillId="0" borderId="1" xfId="0" applyFont="1" applyBorder="1" applyAlignment="1">
      <alignment horizontal="center" vertical="top" wrapText="1"/>
    </xf>
    <xf numFmtId="0" fontId="6" fillId="0" borderId="1" xfId="0" applyFont="1" applyBorder="1" applyAlignment="1">
      <alignment horizontal="left" vertical="top" wrapText="1" indent="1"/>
    </xf>
    <xf numFmtId="0" fontId="9" fillId="0" borderId="1" xfId="0" applyFont="1" applyBorder="1" applyAlignment="1">
      <alignment horizontal="center" vertical="top" wrapText="1"/>
    </xf>
    <xf numFmtId="4" fontId="9" fillId="0" borderId="1" xfId="0" applyNumberFormat="1" applyFont="1" applyBorder="1" applyAlignment="1">
      <alignment horizontal="center" vertical="top" wrapText="1"/>
    </xf>
    <xf numFmtId="0" fontId="6" fillId="0" borderId="1" xfId="0" applyFont="1" applyBorder="1" applyAlignment="1">
      <alignment vertical="top" wrapText="1"/>
    </xf>
    <xf numFmtId="0" fontId="9" fillId="0" borderId="1" xfId="0" applyFont="1" applyBorder="1" applyAlignment="1">
      <alignment vertical="top" wrapText="1"/>
    </xf>
    <xf numFmtId="4" fontId="6" fillId="0" borderId="1" xfId="0" applyNumberFormat="1" applyFont="1" applyBorder="1" applyAlignment="1">
      <alignment vertical="top" wrapText="1"/>
    </xf>
    <xf numFmtId="0" fontId="6" fillId="0" borderId="1" xfId="0" applyFont="1" applyBorder="1" applyAlignment="1">
      <alignment horizontal="left" vertical="top" wrapText="1" indent="2"/>
    </xf>
    <xf numFmtId="0" fontId="9" fillId="0" borderId="1" xfId="0" applyFont="1" applyBorder="1" applyAlignment="1">
      <alignment horizontal="left" vertical="top" wrapText="1" indent="2"/>
    </xf>
    <xf numFmtId="0" fontId="6" fillId="0" borderId="0" xfId="0" applyFont="1" applyAlignment="1">
      <alignment vertical="top" wrapText="1"/>
    </xf>
    <xf numFmtId="165" fontId="6" fillId="0" borderId="1" xfId="0" applyNumberFormat="1" applyFont="1" applyBorder="1" applyAlignment="1">
      <alignment horizontal="center" vertical="top" wrapText="1"/>
    </xf>
    <xf numFmtId="165" fontId="6" fillId="0" borderId="1" xfId="4" applyFont="1" applyBorder="1" applyAlignment="1">
      <alignment vertical="top" wrapText="1"/>
    </xf>
    <xf numFmtId="0" fontId="6" fillId="0" borderId="1" xfId="2" applyFont="1" applyBorder="1" applyAlignment="1">
      <alignment horizontal="center" vertical="center"/>
    </xf>
    <xf numFmtId="0" fontId="6" fillId="0" borderId="1" xfId="2" applyFont="1" applyBorder="1" applyAlignment="1">
      <alignment horizontal="left" wrapText="1" indent="2"/>
    </xf>
    <xf numFmtId="0" fontId="6" fillId="0" borderId="1" xfId="2" applyFont="1" applyBorder="1" applyAlignment="1">
      <alignment horizontal="center" vertical="center" wrapText="1"/>
    </xf>
    <xf numFmtId="167" fontId="7" fillId="0" borderId="1" xfId="6" applyNumberFormat="1" applyFont="1" applyFill="1" applyBorder="1" applyAlignment="1">
      <alignment horizontal="left" vertical="center"/>
    </xf>
    <xf numFmtId="0" fontId="11" fillId="0" borderId="1" xfId="2" applyFont="1" applyBorder="1" applyAlignment="1">
      <alignment horizontal="left" wrapText="1" indent="2"/>
    </xf>
    <xf numFmtId="168" fontId="6" fillId="0" borderId="1" xfId="2" applyNumberFormat="1" applyFont="1" applyBorder="1" applyAlignment="1">
      <alignment horizontal="center" vertical="center"/>
    </xf>
    <xf numFmtId="0" fontId="13" fillId="0" borderId="1" xfId="2" applyFont="1" applyBorder="1" applyAlignment="1">
      <alignment horizontal="left" wrapText="1" indent="2"/>
    </xf>
    <xf numFmtId="0" fontId="11" fillId="0" borderId="1" xfId="2" applyFont="1" applyBorder="1" applyAlignment="1">
      <alignment horizontal="left" wrapText="1" indent="3"/>
    </xf>
    <xf numFmtId="0" fontId="1" fillId="0" borderId="1" xfId="0" applyFont="1" applyBorder="1" applyAlignment="1">
      <alignment vertical="top" wrapText="1"/>
    </xf>
    <xf numFmtId="0" fontId="1" fillId="0" borderId="1" xfId="0" applyFont="1" applyBorder="1" applyAlignment="1">
      <alignment horizontal="center" vertical="top" wrapText="1"/>
    </xf>
    <xf numFmtId="4" fontId="1" fillId="0" borderId="1" xfId="0" applyNumberFormat="1" applyFont="1" applyBorder="1" applyAlignment="1">
      <alignment vertical="top" wrapText="1"/>
    </xf>
    <xf numFmtId="0" fontId="9" fillId="0" borderId="1" xfId="0" applyFont="1" applyBorder="1" applyAlignment="1">
      <alignment horizontal="left" vertical="top" wrapText="1"/>
    </xf>
    <xf numFmtId="0" fontId="14" fillId="0" borderId="1" xfId="0" applyFont="1" applyBorder="1" applyAlignment="1">
      <alignment horizontal="left" vertical="top" wrapText="1" indent="2"/>
    </xf>
    <xf numFmtId="0" fontId="14" fillId="0" borderId="1" xfId="0" applyFont="1" applyBorder="1" applyAlignment="1">
      <alignment horizontal="center" vertical="top" wrapText="1"/>
    </xf>
    <xf numFmtId="165" fontId="14" fillId="0" borderId="1" xfId="0" applyNumberFormat="1" applyFont="1" applyBorder="1" applyAlignment="1">
      <alignment horizontal="center" vertical="top" wrapText="1"/>
    </xf>
    <xf numFmtId="4" fontId="14" fillId="0" borderId="1" xfId="0" applyNumberFormat="1" applyFont="1" applyBorder="1" applyAlignment="1">
      <alignment vertical="top" wrapText="1"/>
    </xf>
    <xf numFmtId="0" fontId="4" fillId="2" borderId="2" xfId="0" applyFont="1" applyFill="1" applyBorder="1" applyAlignment="1">
      <alignment horizontal="right" vertical="center"/>
    </xf>
    <xf numFmtId="0" fontId="5" fillId="2" borderId="3" xfId="0" applyFont="1" applyFill="1" applyBorder="1" applyAlignment="1">
      <alignment horizontal="left" vertical="center" wrapText="1"/>
    </xf>
    <xf numFmtId="167" fontId="6" fillId="2" borderId="4" xfId="0" applyNumberFormat="1" applyFont="1" applyFill="1" applyBorder="1" applyAlignment="1">
      <alignment vertical="center"/>
    </xf>
    <xf numFmtId="0" fontId="4" fillId="2" borderId="5" xfId="0" applyFont="1" applyFill="1" applyBorder="1" applyAlignment="1">
      <alignment horizontal="right" vertical="center"/>
    </xf>
    <xf numFmtId="0" fontId="5" fillId="2" borderId="0" xfId="0" applyFont="1" applyFill="1" applyAlignment="1">
      <alignment horizontal="left" vertical="center" wrapText="1"/>
    </xf>
    <xf numFmtId="167" fontId="6" fillId="2" borderId="6" xfId="0" applyNumberFormat="1" applyFont="1" applyFill="1" applyBorder="1" applyAlignment="1">
      <alignment vertical="center"/>
    </xf>
    <xf numFmtId="166" fontId="5" fillId="2" borderId="0" xfId="0" quotePrefix="1" applyNumberFormat="1" applyFont="1" applyFill="1" applyAlignment="1">
      <alignment horizontal="left" vertical="center" wrapText="1"/>
    </xf>
    <xf numFmtId="0" fontId="4" fillId="2" borderId="7" xfId="0" applyFont="1" applyFill="1" applyBorder="1" applyAlignment="1">
      <alignment horizontal="right" vertical="center"/>
    </xf>
    <xf numFmtId="0" fontId="5" fillId="2" borderId="8" xfId="0" applyFont="1" applyFill="1" applyBorder="1" applyAlignment="1">
      <alignment horizontal="left" vertical="center" wrapText="1"/>
    </xf>
    <xf numFmtId="167" fontId="6" fillId="2" borderId="9" xfId="0" applyNumberFormat="1" applyFont="1" applyFill="1" applyBorder="1" applyAlignment="1">
      <alignment vertical="center"/>
    </xf>
    <xf numFmtId="0" fontId="2" fillId="3" borderId="1" xfId="0" applyFont="1" applyFill="1" applyBorder="1" applyAlignment="1">
      <alignment horizontal="center" vertical="top" wrapText="1"/>
    </xf>
    <xf numFmtId="4" fontId="2" fillId="3" borderId="1" xfId="0" applyNumberFormat="1" applyFont="1" applyFill="1" applyBorder="1" applyAlignment="1">
      <alignment horizontal="center" vertical="top" wrapText="1"/>
    </xf>
    <xf numFmtId="0" fontId="6" fillId="3" borderId="1" xfId="0" applyFont="1" applyFill="1" applyBorder="1" applyAlignment="1">
      <alignment vertical="top" wrapText="1"/>
    </xf>
    <xf numFmtId="0" fontId="9" fillId="3" borderId="1" xfId="0" applyFont="1" applyFill="1" applyBorder="1" applyAlignment="1">
      <alignment horizontal="right" vertical="top" wrapText="1"/>
    </xf>
    <xf numFmtId="165" fontId="9" fillId="3" borderId="1" xfId="4" applyFont="1" applyFill="1" applyBorder="1" applyAlignment="1">
      <alignment vertical="top" wrapText="1"/>
    </xf>
    <xf numFmtId="0" fontId="6" fillId="2" borderId="3" xfId="0" applyFont="1" applyFill="1" applyBorder="1" applyAlignment="1">
      <alignment horizontal="center" vertical="center"/>
    </xf>
    <xf numFmtId="0" fontId="6" fillId="2" borderId="3" xfId="0" applyFont="1" applyFill="1" applyBorder="1" applyAlignment="1">
      <alignment vertical="center"/>
    </xf>
    <xf numFmtId="167" fontId="6" fillId="2" borderId="3" xfId="0" applyNumberFormat="1" applyFont="1" applyFill="1" applyBorder="1" applyAlignment="1">
      <alignment vertical="center"/>
    </xf>
    <xf numFmtId="0" fontId="6" fillId="2" borderId="0" xfId="0" applyFont="1" applyFill="1" applyAlignment="1">
      <alignment horizontal="center" vertical="center"/>
    </xf>
    <xf numFmtId="0" fontId="6" fillId="2" borderId="0" xfId="0" applyFont="1" applyFill="1" applyAlignment="1">
      <alignment vertical="center"/>
    </xf>
    <xf numFmtId="167" fontId="6" fillId="2" borderId="0" xfId="0" applyNumberFormat="1" applyFont="1" applyFill="1" applyAlignment="1">
      <alignment vertical="center"/>
    </xf>
    <xf numFmtId="0" fontId="2" fillId="2" borderId="0" xfId="0" applyFont="1" applyFill="1" applyAlignment="1">
      <alignment horizontal="center" vertical="top" wrapText="1"/>
    </xf>
    <xf numFmtId="0" fontId="2" fillId="2" borderId="6" xfId="0" applyFont="1" applyFill="1" applyBorder="1" applyAlignment="1">
      <alignment horizontal="center" vertical="top" wrapText="1"/>
    </xf>
    <xf numFmtId="0" fontId="6" fillId="2" borderId="8" xfId="0" applyFont="1" applyFill="1" applyBorder="1" applyAlignment="1">
      <alignment horizontal="center" vertical="center"/>
    </xf>
    <xf numFmtId="0" fontId="6" fillId="2" borderId="8" xfId="0" applyFont="1" applyFill="1" applyBorder="1" applyAlignment="1">
      <alignment vertical="center"/>
    </xf>
    <xf numFmtId="167" fontId="6" fillId="2" borderId="8" xfId="0" applyNumberFormat="1" applyFont="1" applyFill="1" applyBorder="1" applyAlignment="1">
      <alignment vertical="center"/>
    </xf>
    <xf numFmtId="0" fontId="8" fillId="4" borderId="1" xfId="2" applyFont="1" applyFill="1" applyBorder="1" applyAlignment="1">
      <alignment horizontal="center" vertical="center"/>
    </xf>
    <xf numFmtId="0" fontId="8" fillId="4" borderId="1" xfId="2" applyFont="1" applyFill="1" applyBorder="1" applyAlignment="1">
      <alignment horizontal="right" wrapText="1" indent="2"/>
    </xf>
    <xf numFmtId="0" fontId="8" fillId="4" borderId="1" xfId="2" applyFont="1" applyFill="1" applyBorder="1" applyAlignment="1">
      <alignment horizontal="right" vertical="center" wrapText="1"/>
    </xf>
    <xf numFmtId="0" fontId="8" fillId="4" borderId="1" xfId="2" applyFont="1" applyFill="1" applyBorder="1" applyAlignment="1">
      <alignment horizontal="right" vertical="center"/>
    </xf>
    <xf numFmtId="0" fontId="8" fillId="4" borderId="1" xfId="2" applyFont="1" applyFill="1" applyBorder="1" applyAlignment="1">
      <alignment horizontal="right" indent="2"/>
    </xf>
    <xf numFmtId="167" fontId="12" fillId="4" borderId="1" xfId="6" applyNumberFormat="1" applyFont="1" applyFill="1" applyBorder="1" applyAlignment="1">
      <alignment horizontal="left" vertical="center"/>
    </xf>
    <xf numFmtId="0" fontId="6" fillId="4" borderId="1" xfId="0" applyFont="1" applyFill="1" applyBorder="1" applyAlignment="1">
      <alignment vertical="top" wrapText="1"/>
    </xf>
    <xf numFmtId="0" fontId="6" fillId="4" borderId="1" xfId="0" applyFont="1" applyFill="1" applyBorder="1" applyAlignment="1">
      <alignment horizontal="center" vertical="top" wrapText="1"/>
    </xf>
    <xf numFmtId="4" fontId="9" fillId="4" borderId="1" xfId="0" applyNumberFormat="1" applyFont="1" applyFill="1" applyBorder="1" applyAlignment="1">
      <alignment vertical="top" wrapText="1"/>
    </xf>
    <xf numFmtId="0" fontId="6" fillId="0" borderId="1" xfId="0" applyFont="1" applyBorder="1" applyAlignment="1">
      <alignment horizontal="left" vertical="top" wrapText="1"/>
    </xf>
    <xf numFmtId="0" fontId="16" fillId="0" borderId="1" xfId="0" applyFont="1" applyBorder="1" applyAlignment="1">
      <alignment horizontal="left" vertical="top" wrapText="1" indent="1"/>
    </xf>
    <xf numFmtId="0" fontId="17" fillId="0" borderId="1" xfId="0" applyFont="1" applyBorder="1" applyAlignment="1">
      <alignment horizontal="left" vertical="top" wrapText="1"/>
    </xf>
    <xf numFmtId="0" fontId="18" fillId="0" borderId="1" xfId="0" applyFont="1" applyBorder="1" applyAlignment="1">
      <alignment horizontal="center" vertical="top" wrapText="1"/>
    </xf>
    <xf numFmtId="0" fontId="18" fillId="0" borderId="1" xfId="0" applyFont="1" applyBorder="1" applyAlignment="1">
      <alignment horizontal="left" vertical="top" wrapText="1" indent="1"/>
    </xf>
    <xf numFmtId="0" fontId="9" fillId="0" borderId="1" xfId="0" applyFont="1" applyBorder="1" applyAlignment="1">
      <alignment horizontal="left" vertical="top" wrapText="1" indent="1"/>
    </xf>
    <xf numFmtId="0" fontId="6" fillId="0" borderId="1" xfId="0" quotePrefix="1" applyFont="1" applyBorder="1" applyAlignment="1">
      <alignment vertical="top" wrapText="1"/>
    </xf>
    <xf numFmtId="0" fontId="9" fillId="0" borderId="1" xfId="0" applyFont="1" applyFill="1" applyBorder="1" applyAlignment="1">
      <alignment vertical="top" wrapText="1"/>
    </xf>
    <xf numFmtId="0" fontId="6" fillId="0" borderId="1" xfId="0" applyFont="1" applyFill="1" applyBorder="1" applyAlignment="1">
      <alignment horizontal="left" vertical="top" wrapText="1" indent="1"/>
    </xf>
    <xf numFmtId="0" fontId="6" fillId="0" borderId="1" xfId="0" applyFont="1" applyFill="1" applyBorder="1" applyAlignment="1">
      <alignment horizontal="center" vertical="top" wrapText="1"/>
    </xf>
  </cellXfs>
  <cellStyles count="7">
    <cellStyle name="Comma" xfId="4" builtinId="3"/>
    <cellStyle name="Comma 2" xfId="5" xr:uid="{00000000-0005-0000-0000-000001000000}"/>
    <cellStyle name="Comma 3" xfId="6" xr:uid="{FF8F613C-F698-4DF7-A58D-0C41AEB53ADB}"/>
    <cellStyle name="Normal" xfId="0" builtinId="0"/>
    <cellStyle name="Normal 2" xfId="2" xr:uid="{00000000-0005-0000-0000-000003000000}"/>
    <cellStyle name="Normal 3" xfId="3" xr:uid="{00000000-0005-0000-0000-000004000000}"/>
    <cellStyle name="Normal 4" xfId="1" xr:uid="{00000000-0005-0000-0000-000005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drawing5.xml.rels><?xml version="1.0" encoding="UTF-8" standalone="yes"?>
<Relationships xmlns="http://schemas.openxmlformats.org/package/2006/relationships"><Relationship Id="rId1" Type="http://schemas.openxmlformats.org/officeDocument/2006/relationships/image" Target="../media/image1.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jpeg"/></Relationships>
</file>

<file path=xl/drawings/_rels/drawing7.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xdr:col>
      <xdr:colOff>2997456</xdr:colOff>
      <xdr:row>0</xdr:row>
      <xdr:rowOff>99646</xdr:rowOff>
    </xdr:from>
    <xdr:to>
      <xdr:col>2</xdr:col>
      <xdr:colOff>986226</xdr:colOff>
      <xdr:row>5</xdr:row>
      <xdr:rowOff>129334</xdr:rowOff>
    </xdr:to>
    <xdr:pic>
      <xdr:nvPicPr>
        <xdr:cNvPr id="2" name="Picture 1">
          <a:extLst>
            <a:ext uri="{FF2B5EF4-FFF2-40B4-BE49-F238E27FC236}">
              <a16:creationId xmlns:a16="http://schemas.microsoft.com/office/drawing/2014/main" id="{81CC6EDE-26D2-4C03-98FA-F17F4A89644F}"/>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818071" y="99646"/>
          <a:ext cx="2150463" cy="97925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657225</xdr:colOff>
      <xdr:row>0</xdr:row>
      <xdr:rowOff>66675</xdr:rowOff>
    </xdr:from>
    <xdr:to>
      <xdr:col>5</xdr:col>
      <xdr:colOff>1009672</xdr:colOff>
      <xdr:row>5</xdr:row>
      <xdr:rowOff>130067</xdr:rowOff>
    </xdr:to>
    <xdr:pic>
      <xdr:nvPicPr>
        <xdr:cNvPr id="2" name="Picture 1">
          <a:extLst>
            <a:ext uri="{FF2B5EF4-FFF2-40B4-BE49-F238E27FC236}">
              <a16:creationId xmlns:a16="http://schemas.microsoft.com/office/drawing/2014/main" id="{45B62DAE-0434-4730-8D18-B663D3AB0D0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43625" y="66675"/>
          <a:ext cx="2114572" cy="101589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3</xdr:col>
      <xdr:colOff>647700</xdr:colOff>
      <xdr:row>0</xdr:row>
      <xdr:rowOff>66675</xdr:rowOff>
    </xdr:from>
    <xdr:to>
      <xdr:col>5</xdr:col>
      <xdr:colOff>1000147</xdr:colOff>
      <xdr:row>5</xdr:row>
      <xdr:rowOff>130067</xdr:rowOff>
    </xdr:to>
    <xdr:pic>
      <xdr:nvPicPr>
        <xdr:cNvPr id="2" name="Picture 1">
          <a:extLst>
            <a:ext uri="{FF2B5EF4-FFF2-40B4-BE49-F238E27FC236}">
              <a16:creationId xmlns:a16="http://schemas.microsoft.com/office/drawing/2014/main" id="{66A48B66-9216-4FDE-B419-DE8492EDE95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05525" y="66675"/>
          <a:ext cx="2114572" cy="1015892"/>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3</xdr:col>
      <xdr:colOff>314325</xdr:colOff>
      <xdr:row>0</xdr:row>
      <xdr:rowOff>66675</xdr:rowOff>
    </xdr:from>
    <xdr:to>
      <xdr:col>6</xdr:col>
      <xdr:colOff>41297</xdr:colOff>
      <xdr:row>5</xdr:row>
      <xdr:rowOff>117367</xdr:rowOff>
    </xdr:to>
    <xdr:pic>
      <xdr:nvPicPr>
        <xdr:cNvPr id="2" name="Picture 1">
          <a:extLst>
            <a:ext uri="{FF2B5EF4-FFF2-40B4-BE49-F238E27FC236}">
              <a16:creationId xmlns:a16="http://schemas.microsoft.com/office/drawing/2014/main" id="{867717D9-608A-44BF-95C7-8C58C30BE241}"/>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5781675" y="66675"/>
          <a:ext cx="2114572" cy="10158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3</xdr:col>
      <xdr:colOff>638175</xdr:colOff>
      <xdr:row>0</xdr:row>
      <xdr:rowOff>57150</xdr:rowOff>
    </xdr:from>
    <xdr:to>
      <xdr:col>5</xdr:col>
      <xdr:colOff>990622</xdr:colOff>
      <xdr:row>5</xdr:row>
      <xdr:rowOff>118002</xdr:rowOff>
    </xdr:to>
    <xdr:pic>
      <xdr:nvPicPr>
        <xdr:cNvPr id="2" name="Picture 1">
          <a:extLst>
            <a:ext uri="{FF2B5EF4-FFF2-40B4-BE49-F238E27FC236}">
              <a16:creationId xmlns:a16="http://schemas.microsoft.com/office/drawing/2014/main" id="{C1C0BDC9-C25F-4B85-96B1-11E255A16BBA}"/>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62675" y="57150"/>
          <a:ext cx="2114572" cy="10158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3</xdr:col>
      <xdr:colOff>638175</xdr:colOff>
      <xdr:row>0</xdr:row>
      <xdr:rowOff>57150</xdr:rowOff>
    </xdr:from>
    <xdr:to>
      <xdr:col>5</xdr:col>
      <xdr:colOff>990622</xdr:colOff>
      <xdr:row>5</xdr:row>
      <xdr:rowOff>120542</xdr:rowOff>
    </xdr:to>
    <xdr:pic>
      <xdr:nvPicPr>
        <xdr:cNvPr id="2" name="Picture 1">
          <a:extLst>
            <a:ext uri="{FF2B5EF4-FFF2-40B4-BE49-F238E27FC236}">
              <a16:creationId xmlns:a16="http://schemas.microsoft.com/office/drawing/2014/main" id="{DF428BD2-972B-4B29-95B2-423304BB3245}"/>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162675" y="57150"/>
          <a:ext cx="2114572" cy="101589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3</xdr:col>
      <xdr:colOff>638175</xdr:colOff>
      <xdr:row>0</xdr:row>
      <xdr:rowOff>57150</xdr:rowOff>
    </xdr:from>
    <xdr:to>
      <xdr:col>5</xdr:col>
      <xdr:colOff>990622</xdr:colOff>
      <xdr:row>5</xdr:row>
      <xdr:rowOff>120542</xdr:rowOff>
    </xdr:to>
    <xdr:pic>
      <xdr:nvPicPr>
        <xdr:cNvPr id="2" name="Picture 1">
          <a:extLst>
            <a:ext uri="{FF2B5EF4-FFF2-40B4-BE49-F238E27FC236}">
              <a16:creationId xmlns:a16="http://schemas.microsoft.com/office/drawing/2014/main" id="{1D84BC2D-2CD3-4EAC-864E-2FFBE7674DE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6315075" y="57150"/>
          <a:ext cx="2158387" cy="1000652"/>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C17"/>
  <sheetViews>
    <sheetView view="pageBreakPreview" zoomScale="130" zoomScaleNormal="90" zoomScaleSheetLayoutView="130" workbookViewId="0">
      <selection activeCell="E15" sqref="E15"/>
    </sheetView>
  </sheetViews>
  <sheetFormatPr defaultColWidth="9.109375" defaultRowHeight="15" customHeight="1" x14ac:dyDescent="0.3"/>
  <cols>
    <col min="1" max="1" width="12" style="1" bestFit="1" customWidth="1"/>
    <col min="2" max="2" width="60.6640625" style="1" customWidth="1"/>
    <col min="3" max="3" width="15.6640625" style="2" customWidth="1"/>
    <col min="4" max="4" width="13.88671875" style="1" bestFit="1" customWidth="1"/>
    <col min="5" max="16384" width="9.109375" style="1"/>
  </cols>
  <sheetData>
    <row r="1" spans="1:3" ht="15" customHeight="1" x14ac:dyDescent="0.3">
      <c r="A1" s="35" t="s">
        <v>15</v>
      </c>
      <c r="B1" s="36" t="s">
        <v>91</v>
      </c>
      <c r="C1" s="37"/>
    </row>
    <row r="2" spans="1:3" s="4" customFormat="1" ht="15" customHeight="1" x14ac:dyDescent="0.3">
      <c r="A2" s="38" t="s">
        <v>16</v>
      </c>
      <c r="B2" s="39">
        <v>1001654</v>
      </c>
      <c r="C2" s="40"/>
    </row>
    <row r="3" spans="1:3" s="4" customFormat="1" ht="15" customHeight="1" x14ac:dyDescent="0.3">
      <c r="A3" s="38" t="s">
        <v>17</v>
      </c>
      <c r="B3" s="41" t="s">
        <v>92</v>
      </c>
      <c r="C3" s="40"/>
    </row>
    <row r="4" spans="1:3" s="4" customFormat="1" ht="15" customHeight="1" x14ac:dyDescent="0.3">
      <c r="A4" s="38" t="s">
        <v>24</v>
      </c>
      <c r="B4" s="41" t="str">
        <f>B9</f>
        <v>SUMMARY</v>
      </c>
      <c r="C4" s="40"/>
    </row>
    <row r="5" spans="1:3" s="4" customFormat="1" ht="13.8" x14ac:dyDescent="0.3">
      <c r="A5" s="38" t="s">
        <v>29</v>
      </c>
      <c r="B5" s="41" t="s">
        <v>93</v>
      </c>
      <c r="C5" s="40"/>
    </row>
    <row r="6" spans="1:3" s="4" customFormat="1" ht="15" customHeight="1" x14ac:dyDescent="0.3">
      <c r="A6" s="42" t="s">
        <v>18</v>
      </c>
      <c r="B6" s="43" t="s">
        <v>72</v>
      </c>
      <c r="C6" s="44"/>
    </row>
    <row r="7" spans="1:3" ht="15" customHeight="1" x14ac:dyDescent="0.3">
      <c r="A7" s="45" t="s">
        <v>0</v>
      </c>
      <c r="B7" s="45" t="s">
        <v>1</v>
      </c>
      <c r="C7" s="46" t="s">
        <v>4</v>
      </c>
    </row>
    <row r="8" spans="1:3" ht="15" customHeight="1" x14ac:dyDescent="0.3">
      <c r="A8" s="5"/>
      <c r="B8" s="5"/>
      <c r="C8" s="6"/>
    </row>
    <row r="9" spans="1:3" ht="15" customHeight="1" x14ac:dyDescent="0.3">
      <c r="A9" s="45"/>
      <c r="B9" s="45" t="s">
        <v>13</v>
      </c>
      <c r="C9" s="45"/>
    </row>
    <row r="10" spans="1:3" ht="13.8" x14ac:dyDescent="0.3">
      <c r="A10" s="7">
        <v>1</v>
      </c>
      <c r="B10" s="8" t="s">
        <v>61</v>
      </c>
      <c r="C10" s="18">
        <f>'Preliminaries and General Items'!F35</f>
        <v>0</v>
      </c>
    </row>
    <row r="11" spans="1:3" ht="13.8" x14ac:dyDescent="0.3">
      <c r="A11" s="7">
        <v>2</v>
      </c>
      <c r="B11" s="8" t="s">
        <v>21</v>
      </c>
      <c r="C11" s="18">
        <f>'Air Distribution Systems'!F60</f>
        <v>0</v>
      </c>
    </row>
    <row r="12" spans="1:3" ht="13.8" x14ac:dyDescent="0.3">
      <c r="A12" s="7">
        <v>3</v>
      </c>
      <c r="B12" s="8" t="s">
        <v>14</v>
      </c>
      <c r="C12" s="18">
        <f>'Air Terminals'!F71</f>
        <v>0</v>
      </c>
    </row>
    <row r="13" spans="1:3" ht="13.8" x14ac:dyDescent="0.3">
      <c r="A13" s="7">
        <v>4</v>
      </c>
      <c r="B13" s="8" t="s">
        <v>22</v>
      </c>
      <c r="C13" s="18">
        <f>'Ventilation Fans'!F39</f>
        <v>0</v>
      </c>
    </row>
    <row r="14" spans="1:3" ht="13.8" x14ac:dyDescent="0.3">
      <c r="A14" s="7">
        <v>5</v>
      </c>
      <c r="B14" s="8" t="str">
        <f>'VRF HEAT RECOVERY'!B10</f>
        <v>VRF Heat Recovery</v>
      </c>
      <c r="C14" s="18">
        <f>'VRF HEAT RECOVERY'!F70</f>
        <v>0</v>
      </c>
    </row>
    <row r="15" spans="1:3" ht="13.8" x14ac:dyDescent="0.3">
      <c r="A15" s="7">
        <v>6</v>
      </c>
      <c r="B15" s="8" t="str">
        <f>'DX Split'!B10</f>
        <v>DX Split</v>
      </c>
      <c r="C15" s="18">
        <f>'DX Split'!F47</f>
        <v>0</v>
      </c>
    </row>
    <row r="16" spans="1:3" ht="13.8" x14ac:dyDescent="0.3">
      <c r="A16" s="7"/>
      <c r="B16" s="8"/>
      <c r="C16" s="18"/>
    </row>
    <row r="17" spans="1:3" ht="15" customHeight="1" x14ac:dyDescent="0.3">
      <c r="A17" s="47"/>
      <c r="B17" s="48" t="s">
        <v>66</v>
      </c>
      <c r="C17" s="49">
        <f>SUM(C10:C15)</f>
        <v>0</v>
      </c>
    </row>
  </sheetData>
  <printOptions horizontalCentered="1"/>
  <pageMargins left="0.70866141732283472" right="0.70866141732283472" top="0.74803149606299213" bottom="0.74803149606299213" header="0.31496062992125984" footer="0.31496062992125984"/>
  <pageSetup paperSize="140" scale="99" fitToHeight="0" orientation="portrait" r:id="rId1"/>
  <headerFooter>
    <oddHeader>&amp;LWITS - Library&amp;RHVAC BILL OF QUANTITIES</oddHeader>
    <oddFooter>&amp;C&amp;12                Summary Page&amp;R&amp;P of &amp;N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77B377-2BA1-43C8-9FC6-060638C0EC85}">
  <sheetPr>
    <pageSetUpPr fitToPage="1"/>
  </sheetPr>
  <dimension ref="A1:F41"/>
  <sheetViews>
    <sheetView view="pageBreakPreview" zoomScaleNormal="100" zoomScaleSheetLayoutView="100" workbookViewId="0">
      <pane ySplit="7" topLeftCell="A8" activePane="bottomLeft" state="frozen"/>
      <selection activeCell="B11" sqref="B11"/>
      <selection pane="bottomLeft" activeCell="F35" sqref="F35"/>
    </sheetView>
  </sheetViews>
  <sheetFormatPr defaultColWidth="9.109375" defaultRowHeight="15" customHeight="1" x14ac:dyDescent="0.3"/>
  <cols>
    <col min="1" max="1" width="12" style="1" bestFit="1" customWidth="1"/>
    <col min="2" max="2" width="61.109375" style="1" customWidth="1"/>
    <col min="3" max="3" width="9.109375" style="3"/>
    <col min="4" max="4" width="10.6640625" style="3" customWidth="1"/>
    <col min="5" max="6" width="15.6640625" style="2" customWidth="1"/>
    <col min="7" max="16384" width="9.109375" style="1"/>
  </cols>
  <sheetData>
    <row r="1" spans="1:6" ht="15" customHeight="1" x14ac:dyDescent="0.3">
      <c r="A1" s="35" t="s">
        <v>15</v>
      </c>
      <c r="B1" s="36" t="str">
        <f>'Summary Page'!B1</f>
        <v>WITS - LIBRARY REDEVELOPMENT - HVAC</v>
      </c>
      <c r="C1" s="50"/>
      <c r="D1" s="51"/>
      <c r="E1" s="52"/>
      <c r="F1" s="37"/>
    </row>
    <row r="2" spans="1:6" s="4" customFormat="1" ht="15" customHeight="1" x14ac:dyDescent="0.3">
      <c r="A2" s="38" t="s">
        <v>16</v>
      </c>
      <c r="B2" s="39">
        <f>'Summary Page'!B2</f>
        <v>1001654</v>
      </c>
      <c r="C2" s="53"/>
      <c r="D2" s="54"/>
      <c r="E2" s="55"/>
      <c r="F2" s="40"/>
    </row>
    <row r="3" spans="1:6" s="4" customFormat="1" ht="15" customHeight="1" x14ac:dyDescent="0.3">
      <c r="A3" s="38" t="s">
        <v>17</v>
      </c>
      <c r="B3" s="41" t="str">
        <f>'Summary Page'!B3</f>
        <v>JUNE 2025</v>
      </c>
      <c r="C3" s="53"/>
      <c r="D3" s="54"/>
      <c r="E3" s="55"/>
      <c r="F3" s="40"/>
    </row>
    <row r="4" spans="1:6" s="4" customFormat="1" ht="15" customHeight="1" x14ac:dyDescent="0.3">
      <c r="A4" s="38" t="s">
        <v>24</v>
      </c>
      <c r="B4" s="41" t="str">
        <f>B9</f>
        <v>PRELIMINARIES  AND GENERAL ITEMS</v>
      </c>
      <c r="C4" s="53"/>
      <c r="D4" s="54"/>
      <c r="E4" s="55"/>
      <c r="F4" s="40"/>
    </row>
    <row r="5" spans="1:6" s="4" customFormat="1" ht="13.8" x14ac:dyDescent="0.3">
      <c r="A5" s="38" t="s">
        <v>29</v>
      </c>
      <c r="B5" s="41" t="str">
        <f>'Summary Page'!B5</f>
        <v>MEDICAL CAMPUS</v>
      </c>
      <c r="C5" s="55"/>
      <c r="D5" s="56"/>
      <c r="E5" s="56"/>
      <c r="F5" s="57"/>
    </row>
    <row r="6" spans="1:6" s="4" customFormat="1" ht="15" customHeight="1" x14ac:dyDescent="0.3">
      <c r="A6" s="42" t="s">
        <v>18</v>
      </c>
      <c r="B6" s="43" t="str">
        <f>'Summary Page'!B6</f>
        <v>A (For Tender)</v>
      </c>
      <c r="C6" s="58"/>
      <c r="D6" s="59"/>
      <c r="E6" s="60"/>
      <c r="F6" s="44"/>
    </row>
    <row r="7" spans="1:6" ht="15" customHeight="1" x14ac:dyDescent="0.3">
      <c r="A7" s="45" t="s">
        <v>0</v>
      </c>
      <c r="B7" s="45" t="s">
        <v>1</v>
      </c>
      <c r="C7" s="45" t="s">
        <v>5</v>
      </c>
      <c r="D7" s="45" t="s">
        <v>2</v>
      </c>
      <c r="E7" s="46" t="s">
        <v>3</v>
      </c>
      <c r="F7" s="46" t="s">
        <v>4</v>
      </c>
    </row>
    <row r="8" spans="1:6" ht="15" customHeight="1" x14ac:dyDescent="0.3">
      <c r="A8" s="5"/>
      <c r="B8" s="5"/>
      <c r="C8" s="5"/>
      <c r="D8" s="5"/>
      <c r="E8" s="6"/>
      <c r="F8" s="6"/>
    </row>
    <row r="9" spans="1:6" ht="15" customHeight="1" x14ac:dyDescent="0.3">
      <c r="A9" s="45"/>
      <c r="B9" s="45" t="s">
        <v>31</v>
      </c>
      <c r="C9" s="45"/>
      <c r="D9" s="45"/>
      <c r="E9" s="45"/>
      <c r="F9" s="45"/>
    </row>
    <row r="10" spans="1:6" ht="26.4" x14ac:dyDescent="0.25">
      <c r="A10" s="19">
        <v>1</v>
      </c>
      <c r="B10" s="20" t="s">
        <v>68</v>
      </c>
      <c r="C10" s="21">
        <v>1</v>
      </c>
      <c r="D10" s="19" t="s">
        <v>32</v>
      </c>
      <c r="E10" s="22"/>
      <c r="F10" s="22"/>
    </row>
    <row r="11" spans="1:6" ht="39.6" x14ac:dyDescent="0.25">
      <c r="A11" s="19">
        <v>2</v>
      </c>
      <c r="B11" s="20" t="s">
        <v>33</v>
      </c>
      <c r="C11" s="21">
        <v>1</v>
      </c>
      <c r="D11" s="19" t="s">
        <v>32</v>
      </c>
      <c r="E11" s="22"/>
      <c r="F11" s="22"/>
    </row>
    <row r="12" spans="1:6" ht="26.4" x14ac:dyDescent="0.25">
      <c r="A12" s="19">
        <v>3</v>
      </c>
      <c r="B12" s="23" t="s">
        <v>34</v>
      </c>
      <c r="C12" s="21">
        <v>1</v>
      </c>
      <c r="D12" s="19" t="s">
        <v>32</v>
      </c>
      <c r="E12" s="22"/>
      <c r="F12" s="22"/>
    </row>
    <row r="13" spans="1:6" ht="26.4" x14ac:dyDescent="0.25">
      <c r="A13" s="19">
        <v>4</v>
      </c>
      <c r="B13" s="23" t="s">
        <v>35</v>
      </c>
      <c r="C13" s="21">
        <v>1</v>
      </c>
      <c r="D13" s="19" t="s">
        <v>32</v>
      </c>
      <c r="E13" s="22"/>
      <c r="F13" s="22"/>
    </row>
    <row r="14" spans="1:6" ht="26.4" x14ac:dyDescent="0.25">
      <c r="A14" s="19">
        <v>5</v>
      </c>
      <c r="B14" s="23" t="s">
        <v>36</v>
      </c>
      <c r="C14" s="21">
        <v>1</v>
      </c>
      <c r="D14" s="19" t="s">
        <v>32</v>
      </c>
      <c r="E14" s="22"/>
      <c r="F14" s="22"/>
    </row>
    <row r="15" spans="1:6" ht="13.8" x14ac:dyDescent="0.25">
      <c r="A15" s="19">
        <v>6</v>
      </c>
      <c r="B15" s="20" t="s">
        <v>37</v>
      </c>
      <c r="C15" s="21">
        <v>1</v>
      </c>
      <c r="D15" s="19" t="s">
        <v>38</v>
      </c>
      <c r="E15" s="22"/>
      <c r="F15" s="22"/>
    </row>
    <row r="16" spans="1:6" ht="13.8" x14ac:dyDescent="0.25">
      <c r="A16" s="19">
        <v>7</v>
      </c>
      <c r="B16" s="20" t="s">
        <v>39</v>
      </c>
      <c r="C16" s="21">
        <v>1</v>
      </c>
      <c r="D16" s="19" t="s">
        <v>38</v>
      </c>
      <c r="E16" s="22"/>
      <c r="F16" s="22"/>
    </row>
    <row r="17" spans="1:6" ht="13.8" x14ac:dyDescent="0.25">
      <c r="A17" s="19">
        <v>8</v>
      </c>
      <c r="B17" s="23" t="s">
        <v>40</v>
      </c>
      <c r="C17" s="21">
        <v>1</v>
      </c>
      <c r="D17" s="19" t="s">
        <v>38</v>
      </c>
      <c r="E17" s="22"/>
      <c r="F17" s="22"/>
    </row>
    <row r="18" spans="1:6" ht="13.8" x14ac:dyDescent="0.25">
      <c r="A18" s="19">
        <v>9</v>
      </c>
      <c r="B18" s="20" t="s">
        <v>41</v>
      </c>
      <c r="C18" s="21">
        <v>1</v>
      </c>
      <c r="D18" s="19" t="s">
        <v>38</v>
      </c>
      <c r="E18" s="22"/>
      <c r="F18" s="22"/>
    </row>
    <row r="19" spans="1:6" ht="13.8" x14ac:dyDescent="0.25">
      <c r="A19" s="19">
        <v>10</v>
      </c>
      <c r="B19" s="20" t="s">
        <v>42</v>
      </c>
      <c r="C19" s="21">
        <v>1</v>
      </c>
      <c r="D19" s="19" t="s">
        <v>38</v>
      </c>
      <c r="E19" s="22"/>
      <c r="F19" s="22"/>
    </row>
    <row r="20" spans="1:6" ht="13.8" x14ac:dyDescent="0.25">
      <c r="A20" s="19">
        <v>11</v>
      </c>
      <c r="B20" s="20" t="s">
        <v>43</v>
      </c>
      <c r="C20" s="21">
        <v>1</v>
      </c>
      <c r="D20" s="19" t="s">
        <v>38</v>
      </c>
      <c r="E20" s="22"/>
      <c r="F20" s="22"/>
    </row>
    <row r="21" spans="1:6" ht="13.8" x14ac:dyDescent="0.25">
      <c r="A21" s="19">
        <v>12</v>
      </c>
      <c r="B21" s="20" t="s">
        <v>44</v>
      </c>
      <c r="C21" s="21">
        <v>1</v>
      </c>
      <c r="D21" s="19" t="s">
        <v>38</v>
      </c>
      <c r="E21" s="22"/>
      <c r="F21" s="22"/>
    </row>
    <row r="22" spans="1:6" ht="13.8" x14ac:dyDescent="0.25">
      <c r="A22" s="19">
        <v>13</v>
      </c>
      <c r="B22" s="20" t="s">
        <v>45</v>
      </c>
      <c r="C22" s="21">
        <v>1</v>
      </c>
      <c r="D22" s="19" t="s">
        <v>38</v>
      </c>
      <c r="E22" s="22"/>
      <c r="F22" s="22"/>
    </row>
    <row r="23" spans="1:6" ht="13.8" x14ac:dyDescent="0.25">
      <c r="A23" s="19">
        <v>14</v>
      </c>
      <c r="B23" s="20" t="s">
        <v>46</v>
      </c>
      <c r="C23" s="21">
        <v>1</v>
      </c>
      <c r="D23" s="19" t="s">
        <v>38</v>
      </c>
      <c r="E23" s="22"/>
      <c r="F23" s="22"/>
    </row>
    <row r="24" spans="1:6" ht="13.8" x14ac:dyDescent="0.25">
      <c r="A24" s="19">
        <v>15</v>
      </c>
      <c r="B24" s="20" t="s">
        <v>47</v>
      </c>
      <c r="C24" s="21">
        <v>1</v>
      </c>
      <c r="D24" s="19" t="s">
        <v>38</v>
      </c>
      <c r="E24" s="22"/>
      <c r="F24" s="22"/>
    </row>
    <row r="25" spans="1:6" ht="13.8" x14ac:dyDescent="0.25">
      <c r="A25" s="19">
        <v>16</v>
      </c>
      <c r="B25" s="20" t="s">
        <v>48</v>
      </c>
      <c r="C25" s="21">
        <v>1</v>
      </c>
      <c r="D25" s="19" t="s">
        <v>38</v>
      </c>
      <c r="E25" s="22"/>
      <c r="F25" s="22"/>
    </row>
    <row r="26" spans="1:6" ht="13.8" x14ac:dyDescent="0.25">
      <c r="A26" s="19">
        <v>17</v>
      </c>
      <c r="B26" s="20" t="s">
        <v>49</v>
      </c>
      <c r="C26" s="21">
        <v>1</v>
      </c>
      <c r="D26" s="19" t="s">
        <v>38</v>
      </c>
      <c r="E26" s="22"/>
      <c r="F26" s="22"/>
    </row>
    <row r="27" spans="1:6" ht="13.8" x14ac:dyDescent="0.25">
      <c r="A27" s="19">
        <v>18</v>
      </c>
      <c r="B27" s="20" t="s">
        <v>50</v>
      </c>
      <c r="C27" s="21">
        <v>1</v>
      </c>
      <c r="D27" s="19" t="s">
        <v>38</v>
      </c>
      <c r="E27" s="22"/>
      <c r="F27" s="22"/>
    </row>
    <row r="28" spans="1:6" ht="13.8" x14ac:dyDescent="0.25">
      <c r="A28" s="19">
        <v>19</v>
      </c>
      <c r="B28" s="20" t="s">
        <v>62</v>
      </c>
      <c r="C28" s="21">
        <v>1</v>
      </c>
      <c r="D28" s="19" t="s">
        <v>38</v>
      </c>
      <c r="E28" s="22"/>
      <c r="F28" s="22"/>
    </row>
    <row r="29" spans="1:6" ht="13.8" x14ac:dyDescent="0.25">
      <c r="A29" s="19">
        <v>20</v>
      </c>
      <c r="B29" s="20" t="s">
        <v>51</v>
      </c>
      <c r="C29" s="21">
        <v>1</v>
      </c>
      <c r="D29" s="19" t="s">
        <v>38</v>
      </c>
      <c r="E29" s="22"/>
      <c r="F29" s="22"/>
    </row>
    <row r="30" spans="1:6" ht="13.8" x14ac:dyDescent="0.25">
      <c r="A30" s="19">
        <v>21</v>
      </c>
      <c r="B30" s="20" t="s">
        <v>52</v>
      </c>
      <c r="C30" s="21">
        <v>1</v>
      </c>
      <c r="D30" s="19" t="s">
        <v>38</v>
      </c>
      <c r="E30" s="22"/>
      <c r="F30" s="22"/>
    </row>
    <row r="31" spans="1:6" ht="13.8" x14ac:dyDescent="0.25">
      <c r="A31" s="19">
        <v>22</v>
      </c>
      <c r="B31" s="20" t="s">
        <v>69</v>
      </c>
      <c r="C31" s="21">
        <v>1</v>
      </c>
      <c r="D31" s="19" t="s">
        <v>38</v>
      </c>
      <c r="E31" s="22"/>
      <c r="F31" s="22"/>
    </row>
    <row r="32" spans="1:6" ht="13.8" x14ac:dyDescent="0.25">
      <c r="A32" s="19">
        <v>23</v>
      </c>
      <c r="B32" s="20" t="s">
        <v>53</v>
      </c>
      <c r="C32" s="21">
        <v>1</v>
      </c>
      <c r="D32" s="19" t="s">
        <v>38</v>
      </c>
      <c r="E32" s="22"/>
      <c r="F32" s="22"/>
    </row>
    <row r="33" spans="1:6" ht="13.8" x14ac:dyDescent="0.25">
      <c r="A33" s="19">
        <v>24</v>
      </c>
      <c r="B33" s="20" t="s">
        <v>54</v>
      </c>
      <c r="C33" s="21">
        <v>1</v>
      </c>
      <c r="D33" s="19" t="s">
        <v>38</v>
      </c>
      <c r="E33" s="22"/>
      <c r="F33" s="22"/>
    </row>
    <row r="34" spans="1:6" ht="52.8" x14ac:dyDescent="0.25">
      <c r="A34" s="19">
        <v>25</v>
      </c>
      <c r="B34" s="20" t="s">
        <v>55</v>
      </c>
      <c r="C34" s="21">
        <v>1</v>
      </c>
      <c r="D34" s="19" t="s">
        <v>38</v>
      </c>
      <c r="E34" s="22"/>
      <c r="F34" s="22"/>
    </row>
    <row r="35" spans="1:6" ht="13.8" x14ac:dyDescent="0.25">
      <c r="A35" s="61"/>
      <c r="B35" s="62"/>
      <c r="C35" s="63"/>
      <c r="D35" s="64"/>
      <c r="E35" s="65" t="s">
        <v>23</v>
      </c>
      <c r="F35" s="66">
        <f>SUM(F10:F34)</f>
        <v>0</v>
      </c>
    </row>
    <row r="36" spans="1:6" ht="13.8" x14ac:dyDescent="0.25">
      <c r="A36" s="19"/>
      <c r="B36" s="23"/>
      <c r="C36" s="21"/>
      <c r="D36" s="19"/>
      <c r="E36" s="24"/>
      <c r="F36" s="24"/>
    </row>
    <row r="37" spans="1:6" ht="13.8" x14ac:dyDescent="0.25">
      <c r="A37" s="19"/>
      <c r="B37" s="25" t="s">
        <v>56</v>
      </c>
      <c r="C37" s="21"/>
      <c r="D37" s="19"/>
      <c r="E37" s="24"/>
      <c r="F37" s="24"/>
    </row>
    <row r="38" spans="1:6" ht="13.8" x14ac:dyDescent="0.25">
      <c r="A38" s="19"/>
      <c r="B38" s="26" t="s">
        <v>57</v>
      </c>
      <c r="C38" s="21"/>
      <c r="D38" s="19"/>
      <c r="E38" s="22"/>
      <c r="F38" s="24" t="s">
        <v>58</v>
      </c>
    </row>
    <row r="39" spans="1:6" ht="13.8" x14ac:dyDescent="0.25">
      <c r="A39" s="19"/>
      <c r="B39" s="26" t="s">
        <v>59</v>
      </c>
      <c r="C39" s="21"/>
      <c r="D39" s="19"/>
      <c r="E39" s="22"/>
      <c r="F39" s="24" t="s">
        <v>58</v>
      </c>
    </row>
    <row r="40" spans="1:6" ht="13.8" x14ac:dyDescent="0.25">
      <c r="A40" s="19"/>
      <c r="B40" s="26" t="s">
        <v>60</v>
      </c>
      <c r="C40" s="21"/>
      <c r="D40" s="19"/>
      <c r="E40" s="22"/>
      <c r="F40" s="24" t="s">
        <v>58</v>
      </c>
    </row>
    <row r="41" spans="1:6" ht="15" customHeight="1" x14ac:dyDescent="0.3">
      <c r="A41" s="27"/>
      <c r="B41" s="27"/>
      <c r="C41" s="28"/>
      <c r="D41" s="28"/>
      <c r="E41" s="29"/>
      <c r="F41" s="29"/>
    </row>
  </sheetData>
  <printOptions horizontalCentered="1"/>
  <pageMargins left="0.70866141732283472" right="0.70866141732283472" top="0.74803149606299213" bottom="0.74803149606299213" header="0.31496062992125984" footer="0.31496062992125984"/>
  <pageSetup paperSize="140" scale="70" fitToHeight="0" orientation="portrait" r:id="rId1"/>
  <headerFooter>
    <oddHeader>&amp;LWITS - Library&amp;RHVAC BILL OF QUANTITIES</oddHeader>
    <oddFooter>&amp;C&amp;A&amp;R&amp;P OF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F60"/>
  <sheetViews>
    <sheetView view="pageBreakPreview" zoomScale="85" zoomScaleNormal="90" zoomScaleSheetLayoutView="85" workbookViewId="0">
      <pane ySplit="9" topLeftCell="A13" activePane="bottomLeft" state="frozen"/>
      <selection activeCell="B10" sqref="B10"/>
      <selection pane="bottomLeft" activeCell="H1" sqref="H1:I1048576"/>
    </sheetView>
  </sheetViews>
  <sheetFormatPr defaultColWidth="9.109375" defaultRowHeight="15" customHeight="1" x14ac:dyDescent="0.3"/>
  <cols>
    <col min="1" max="1" width="12" style="1" bestFit="1" customWidth="1"/>
    <col min="2" max="2" width="60.6640625" style="1" customWidth="1"/>
    <col min="3" max="3" width="9.109375" style="3"/>
    <col min="4" max="4" width="10.6640625" style="3" customWidth="1"/>
    <col min="5" max="6" width="15.6640625" style="2" customWidth="1"/>
    <col min="7" max="16384" width="9.109375" style="1"/>
  </cols>
  <sheetData>
    <row r="1" spans="1:6" ht="15" customHeight="1" x14ac:dyDescent="0.3">
      <c r="A1" s="35" t="s">
        <v>15</v>
      </c>
      <c r="B1" s="36" t="str">
        <f>'Summary Page'!B1</f>
        <v>WITS - LIBRARY REDEVELOPMENT - HVAC</v>
      </c>
      <c r="C1" s="50"/>
      <c r="D1" s="51"/>
      <c r="E1" s="52"/>
      <c r="F1" s="37"/>
    </row>
    <row r="2" spans="1:6" s="4" customFormat="1" ht="15" customHeight="1" x14ac:dyDescent="0.3">
      <c r="A2" s="38" t="s">
        <v>16</v>
      </c>
      <c r="B2" s="39">
        <f>'Summary Page'!B2</f>
        <v>1001654</v>
      </c>
      <c r="C2" s="53"/>
      <c r="D2" s="54"/>
      <c r="E2" s="55"/>
      <c r="F2" s="40"/>
    </row>
    <row r="3" spans="1:6" s="4" customFormat="1" ht="15" customHeight="1" x14ac:dyDescent="0.3">
      <c r="A3" s="38" t="s">
        <v>17</v>
      </c>
      <c r="B3" s="41" t="str">
        <f>'Summary Page'!B3</f>
        <v>JUNE 2025</v>
      </c>
      <c r="C3" s="53"/>
      <c r="D3" s="54"/>
      <c r="E3" s="55"/>
      <c r="F3" s="40"/>
    </row>
    <row r="4" spans="1:6" s="4" customFormat="1" ht="15" customHeight="1" x14ac:dyDescent="0.3">
      <c r="A4" s="38" t="s">
        <v>24</v>
      </c>
      <c r="B4" s="41" t="str">
        <f>B9</f>
        <v>AIR DISTRIBUTION SYSTEMS</v>
      </c>
      <c r="C4" s="53"/>
      <c r="D4" s="54"/>
      <c r="E4" s="55"/>
      <c r="F4" s="40"/>
    </row>
    <row r="5" spans="1:6" s="4" customFormat="1" ht="13.8" x14ac:dyDescent="0.3">
      <c r="A5" s="38" t="s">
        <v>29</v>
      </c>
      <c r="B5" s="41" t="str">
        <f>'Summary Page'!B5</f>
        <v>MEDICAL CAMPUS</v>
      </c>
      <c r="C5" s="55"/>
      <c r="D5" s="56"/>
      <c r="E5" s="56"/>
      <c r="F5" s="57"/>
    </row>
    <row r="6" spans="1:6" s="4" customFormat="1" ht="15" customHeight="1" x14ac:dyDescent="0.3">
      <c r="A6" s="42" t="s">
        <v>18</v>
      </c>
      <c r="B6" s="43" t="str">
        <f>'Summary Page'!B6</f>
        <v>A (For Tender)</v>
      </c>
      <c r="C6" s="58"/>
      <c r="D6" s="59"/>
      <c r="E6" s="60"/>
      <c r="F6" s="44"/>
    </row>
    <row r="7" spans="1:6" ht="15" customHeight="1" x14ac:dyDescent="0.3">
      <c r="A7" s="45" t="s">
        <v>0</v>
      </c>
      <c r="B7" s="45" t="s">
        <v>1</v>
      </c>
      <c r="C7" s="45" t="s">
        <v>5</v>
      </c>
      <c r="D7" s="45" t="s">
        <v>2</v>
      </c>
      <c r="E7" s="46" t="s">
        <v>3</v>
      </c>
      <c r="F7" s="46" t="s">
        <v>4</v>
      </c>
    </row>
    <row r="8" spans="1:6" ht="15" customHeight="1" x14ac:dyDescent="0.3">
      <c r="A8" s="5"/>
      <c r="B8" s="5"/>
      <c r="C8" s="5"/>
      <c r="D8" s="5"/>
      <c r="E8" s="5"/>
      <c r="F8" s="6"/>
    </row>
    <row r="9" spans="1:6" ht="13.8" x14ac:dyDescent="0.3">
      <c r="A9" s="45"/>
      <c r="B9" s="45" t="s">
        <v>11</v>
      </c>
      <c r="C9" s="45"/>
      <c r="D9" s="45"/>
      <c r="E9" s="46"/>
      <c r="F9" s="46"/>
    </row>
    <row r="10" spans="1:6" ht="13.8" x14ac:dyDescent="0.3">
      <c r="A10" s="5"/>
      <c r="B10" s="5"/>
      <c r="C10" s="5"/>
      <c r="D10" s="5"/>
      <c r="E10" s="6"/>
      <c r="F10" s="6"/>
    </row>
    <row r="11" spans="1:6" ht="13.8" x14ac:dyDescent="0.3">
      <c r="A11" s="9"/>
      <c r="B11" s="12" t="s">
        <v>7</v>
      </c>
      <c r="C11" s="9"/>
      <c r="D11" s="9"/>
      <c r="E11" s="10"/>
      <c r="F11" s="10"/>
    </row>
    <row r="12" spans="1:6" ht="13.8" x14ac:dyDescent="0.3">
      <c r="A12" s="9"/>
      <c r="B12" s="11" t="s">
        <v>27</v>
      </c>
      <c r="C12" s="9"/>
      <c r="D12" s="9"/>
      <c r="E12" s="10"/>
      <c r="F12" s="10"/>
    </row>
    <row r="13" spans="1:6" ht="13.8" x14ac:dyDescent="0.3">
      <c r="A13" s="9"/>
      <c r="B13" s="11"/>
      <c r="C13" s="9"/>
      <c r="D13" s="9"/>
      <c r="E13" s="10"/>
      <c r="F13" s="10"/>
    </row>
    <row r="14" spans="1:6" s="16" customFormat="1" ht="105.6" x14ac:dyDescent="0.3">
      <c r="A14" s="11"/>
      <c r="B14" s="12" t="s">
        <v>142</v>
      </c>
      <c r="C14" s="7"/>
      <c r="D14" s="7"/>
      <c r="E14" s="13"/>
      <c r="F14" s="13"/>
    </row>
    <row r="15" spans="1:6" s="16" customFormat="1" ht="13.2" x14ac:dyDescent="0.3">
      <c r="A15" s="11"/>
      <c r="B15" s="12"/>
      <c r="C15" s="7"/>
      <c r="D15" s="7"/>
      <c r="E15" s="13"/>
      <c r="F15" s="13"/>
    </row>
    <row r="16" spans="1:6" s="16" customFormat="1" ht="13.2" x14ac:dyDescent="0.3">
      <c r="A16" s="11"/>
      <c r="B16" s="12" t="s">
        <v>63</v>
      </c>
      <c r="C16" s="7"/>
      <c r="D16" s="7"/>
      <c r="E16" s="13"/>
      <c r="F16" s="13"/>
    </row>
    <row r="17" spans="1:6" s="16" customFormat="1" ht="13.2" x14ac:dyDescent="0.3">
      <c r="A17" s="11"/>
      <c r="B17" s="8" t="s">
        <v>8</v>
      </c>
      <c r="C17" s="7" t="s">
        <v>9</v>
      </c>
      <c r="D17" s="7">
        <v>1500</v>
      </c>
      <c r="E17" s="17"/>
      <c r="F17" s="13">
        <f>D17*E17</f>
        <v>0</v>
      </c>
    </row>
    <row r="18" spans="1:6" s="16" customFormat="1" ht="13.2" x14ac:dyDescent="0.3">
      <c r="A18" s="11"/>
      <c r="B18" s="8" t="s">
        <v>140</v>
      </c>
      <c r="C18" s="7" t="s">
        <v>9</v>
      </c>
      <c r="D18" s="7">
        <v>50</v>
      </c>
      <c r="E18" s="17"/>
      <c r="F18" s="13">
        <f>D18*E18</f>
        <v>0</v>
      </c>
    </row>
    <row r="19" spans="1:6" s="16" customFormat="1" ht="13.2" x14ac:dyDescent="0.3">
      <c r="A19" s="11"/>
      <c r="B19" s="8" t="s">
        <v>141</v>
      </c>
      <c r="C19" s="7" t="s">
        <v>9</v>
      </c>
      <c r="D19" s="7">
        <v>680</v>
      </c>
      <c r="E19" s="17"/>
      <c r="F19" s="13">
        <f>D19*E19</f>
        <v>0</v>
      </c>
    </row>
    <row r="20" spans="1:6" s="16" customFormat="1" ht="13.2" x14ac:dyDescent="0.3">
      <c r="A20" s="11"/>
      <c r="B20" s="8"/>
      <c r="C20" s="7"/>
      <c r="D20" s="7"/>
      <c r="E20" s="17"/>
      <c r="F20" s="13"/>
    </row>
    <row r="21" spans="1:6" s="16" customFormat="1" ht="13.2" x14ac:dyDescent="0.3">
      <c r="A21" s="11"/>
      <c r="B21" s="8" t="s">
        <v>65</v>
      </c>
      <c r="C21" s="7"/>
      <c r="D21" s="7"/>
      <c r="E21" s="17"/>
      <c r="F21" s="13"/>
    </row>
    <row r="22" spans="1:6" s="16" customFormat="1" ht="13.2" x14ac:dyDescent="0.3">
      <c r="A22" s="11"/>
      <c r="B22" s="8" t="s">
        <v>77</v>
      </c>
      <c r="C22" s="7" t="s">
        <v>70</v>
      </c>
      <c r="D22" s="7">
        <v>90</v>
      </c>
      <c r="E22" s="17"/>
      <c r="F22" s="13">
        <f>D22*E22</f>
        <v>0</v>
      </c>
    </row>
    <row r="23" spans="1:6" s="16" customFormat="1" ht="13.2" x14ac:dyDescent="0.3">
      <c r="A23" s="11"/>
      <c r="B23" s="8" t="s">
        <v>78</v>
      </c>
      <c r="C23" s="7" t="s">
        <v>70</v>
      </c>
      <c r="D23" s="7">
        <v>20</v>
      </c>
      <c r="E23" s="17"/>
      <c r="F23" s="13">
        <f t="shared" ref="F23:F24" si="0">D23*E23</f>
        <v>0</v>
      </c>
    </row>
    <row r="24" spans="1:6" s="16" customFormat="1" ht="13.2" x14ac:dyDescent="0.3">
      <c r="A24" s="11"/>
      <c r="B24" s="8" t="s">
        <v>104</v>
      </c>
      <c r="C24" s="7" t="s">
        <v>70</v>
      </c>
      <c r="D24" s="7">
        <v>20</v>
      </c>
      <c r="E24" s="17"/>
      <c r="F24" s="13">
        <f t="shared" si="0"/>
        <v>0</v>
      </c>
    </row>
    <row r="25" spans="1:6" s="16" customFormat="1" ht="13.2" x14ac:dyDescent="0.3">
      <c r="A25" s="11"/>
      <c r="B25" s="8" t="s">
        <v>105</v>
      </c>
      <c r="C25" s="7" t="s">
        <v>70</v>
      </c>
      <c r="D25" s="7">
        <v>30</v>
      </c>
      <c r="E25" s="17"/>
      <c r="F25" s="13">
        <f>D25*E25</f>
        <v>0</v>
      </c>
    </row>
    <row r="26" spans="1:6" s="16" customFormat="1" ht="13.2" x14ac:dyDescent="0.3">
      <c r="A26" s="11"/>
      <c r="B26" s="8" t="s">
        <v>106</v>
      </c>
      <c r="C26" s="7" t="s">
        <v>70</v>
      </c>
      <c r="D26" s="7">
        <v>20</v>
      </c>
      <c r="E26" s="17"/>
      <c r="F26" s="13">
        <f t="shared" ref="F26" si="1">D26*E26</f>
        <v>0</v>
      </c>
    </row>
    <row r="27" spans="1:6" s="16" customFormat="1" ht="13.2" x14ac:dyDescent="0.3">
      <c r="A27" s="11"/>
      <c r="B27" s="8" t="s">
        <v>107</v>
      </c>
      <c r="C27" s="7" t="s">
        <v>70</v>
      </c>
      <c r="D27" s="7">
        <v>20</v>
      </c>
      <c r="E27" s="17"/>
      <c r="F27" s="13">
        <f t="shared" ref="F27" si="2">D27*E27</f>
        <v>0</v>
      </c>
    </row>
    <row r="28" spans="1:6" s="16" customFormat="1" ht="13.2" x14ac:dyDescent="0.3">
      <c r="A28" s="11"/>
      <c r="B28" s="8"/>
      <c r="C28" s="7"/>
      <c r="D28" s="7"/>
      <c r="E28" s="17"/>
      <c r="F28" s="13"/>
    </row>
    <row r="29" spans="1:6" s="16" customFormat="1" ht="13.2" x14ac:dyDescent="0.3">
      <c r="A29" s="11"/>
      <c r="B29" s="12" t="s">
        <v>64</v>
      </c>
      <c r="C29" s="7"/>
      <c r="D29" s="7"/>
      <c r="E29" s="17"/>
      <c r="F29" s="13"/>
    </row>
    <row r="30" spans="1:6" s="16" customFormat="1" ht="13.2" x14ac:dyDescent="0.3">
      <c r="A30" s="11"/>
      <c r="B30" s="8" t="s">
        <v>8</v>
      </c>
      <c r="C30" s="7" t="s">
        <v>9</v>
      </c>
      <c r="D30" s="7">
        <v>55</v>
      </c>
      <c r="E30" s="17"/>
      <c r="F30" s="13">
        <f t="shared" ref="F30" si="3">D30*E30</f>
        <v>0</v>
      </c>
    </row>
    <row r="31" spans="1:6" s="16" customFormat="1" ht="13.2" x14ac:dyDescent="0.3">
      <c r="A31" s="11"/>
      <c r="B31" s="8" t="s">
        <v>67</v>
      </c>
      <c r="C31" s="7" t="s">
        <v>9</v>
      </c>
      <c r="D31" s="7">
        <v>5</v>
      </c>
      <c r="E31" s="17"/>
      <c r="F31" s="13">
        <f t="shared" ref="F31:F34" si="4">D31*E31</f>
        <v>0</v>
      </c>
    </row>
    <row r="32" spans="1:6" s="16" customFormat="1" ht="13.2" x14ac:dyDescent="0.3">
      <c r="A32" s="11"/>
      <c r="B32" s="8" t="s">
        <v>140</v>
      </c>
      <c r="C32" s="7" t="s">
        <v>9</v>
      </c>
      <c r="D32" s="7">
        <v>15</v>
      </c>
      <c r="E32" s="17"/>
      <c r="F32" s="13">
        <f t="shared" ref="F32" si="5">D32*E32</f>
        <v>0</v>
      </c>
    </row>
    <row r="33" spans="1:6" s="16" customFormat="1" ht="13.2" x14ac:dyDescent="0.3">
      <c r="A33" s="11"/>
      <c r="B33" s="8" t="s">
        <v>141</v>
      </c>
      <c r="C33" s="7" t="s">
        <v>9</v>
      </c>
      <c r="D33" s="7">
        <v>30</v>
      </c>
      <c r="E33" s="17"/>
      <c r="F33" s="13">
        <f t="shared" si="4"/>
        <v>0</v>
      </c>
    </row>
    <row r="34" spans="1:6" s="16" customFormat="1" ht="13.2" x14ac:dyDescent="0.3">
      <c r="A34" s="11"/>
      <c r="B34" s="8" t="s">
        <v>74</v>
      </c>
      <c r="C34" s="7" t="s">
        <v>9</v>
      </c>
      <c r="D34" s="7">
        <v>35</v>
      </c>
      <c r="E34" s="17"/>
      <c r="F34" s="13">
        <f t="shared" si="4"/>
        <v>0</v>
      </c>
    </row>
    <row r="35" spans="1:6" s="16" customFormat="1" ht="13.2" x14ac:dyDescent="0.3">
      <c r="A35" s="11"/>
      <c r="B35" s="8"/>
      <c r="C35" s="7"/>
      <c r="D35" s="7"/>
      <c r="E35" s="17"/>
      <c r="F35" s="13"/>
    </row>
    <row r="36" spans="1:6" s="16" customFormat="1" ht="13.2" x14ac:dyDescent="0.3">
      <c r="A36" s="11"/>
      <c r="B36" s="8"/>
      <c r="C36" s="7"/>
      <c r="D36" s="7"/>
      <c r="E36" s="17"/>
      <c r="F36" s="13"/>
    </row>
    <row r="37" spans="1:6" s="16" customFormat="1" ht="13.2" x14ac:dyDescent="0.3">
      <c r="A37" s="11"/>
      <c r="B37" s="12" t="s">
        <v>143</v>
      </c>
      <c r="C37" s="7"/>
      <c r="D37" s="7"/>
      <c r="E37" s="17"/>
      <c r="F37" s="13"/>
    </row>
    <row r="38" spans="1:6" s="16" customFormat="1" ht="13.2" x14ac:dyDescent="0.3">
      <c r="A38" s="11"/>
      <c r="B38" s="8" t="s">
        <v>144</v>
      </c>
      <c r="C38" s="7" t="s">
        <v>9</v>
      </c>
      <c r="D38" s="7">
        <v>220</v>
      </c>
      <c r="E38" s="17"/>
      <c r="F38" s="13">
        <f>D38*E38</f>
        <v>0</v>
      </c>
    </row>
    <row r="39" spans="1:6" s="16" customFormat="1" ht="13.2" x14ac:dyDescent="0.3">
      <c r="A39" s="11"/>
      <c r="B39" s="8"/>
      <c r="C39" s="7"/>
      <c r="D39" s="7"/>
      <c r="E39" s="17"/>
      <c r="F39" s="13"/>
    </row>
    <row r="40" spans="1:6" s="16" customFormat="1" ht="13.2" x14ac:dyDescent="0.3">
      <c r="A40" s="11"/>
      <c r="B40" s="77" t="s">
        <v>145</v>
      </c>
      <c r="C40" s="7"/>
      <c r="D40" s="7"/>
      <c r="E40" s="17"/>
      <c r="F40" s="13"/>
    </row>
    <row r="41" spans="1:6" s="16" customFormat="1" ht="13.2" x14ac:dyDescent="0.3">
      <c r="A41" s="11"/>
      <c r="B41" s="78" t="s">
        <v>146</v>
      </c>
      <c r="C41" s="7" t="s">
        <v>9</v>
      </c>
      <c r="D41" s="7">
        <v>20</v>
      </c>
      <c r="E41" s="17"/>
      <c r="F41" s="13">
        <f>D41*E41</f>
        <v>0</v>
      </c>
    </row>
    <row r="42" spans="1:6" s="16" customFormat="1" ht="26.4" x14ac:dyDescent="0.3">
      <c r="A42" s="11"/>
      <c r="B42" s="78" t="s">
        <v>158</v>
      </c>
      <c r="C42" s="7" t="s">
        <v>9</v>
      </c>
      <c r="D42" s="7">
        <v>1500</v>
      </c>
      <c r="E42" s="17"/>
      <c r="F42" s="13"/>
    </row>
    <row r="43" spans="1:6" s="16" customFormat="1" ht="13.2" x14ac:dyDescent="0.3">
      <c r="A43" s="11"/>
      <c r="B43" s="8"/>
      <c r="C43" s="7"/>
      <c r="D43" s="7"/>
      <c r="E43" s="17"/>
      <c r="F43" s="13"/>
    </row>
    <row r="44" spans="1:6" s="16" customFormat="1" ht="26.4" x14ac:dyDescent="0.3">
      <c r="A44" s="11"/>
      <c r="B44" s="12" t="s">
        <v>79</v>
      </c>
      <c r="C44" s="7"/>
      <c r="D44" s="7"/>
      <c r="E44" s="17"/>
      <c r="F44" s="13"/>
    </row>
    <row r="45" spans="1:6" s="16" customFormat="1" ht="13.8" x14ac:dyDescent="0.3">
      <c r="A45" s="11"/>
      <c r="B45" s="71" t="s">
        <v>77</v>
      </c>
      <c r="C45" s="7" t="s">
        <v>6</v>
      </c>
      <c r="D45" s="7">
        <f>'Air Terminals'!D17+'Air Terminals'!D41</f>
        <v>85</v>
      </c>
      <c r="E45" s="17"/>
      <c r="F45" s="13">
        <f t="shared" ref="F45:F50" si="6">D45*E45</f>
        <v>0</v>
      </c>
    </row>
    <row r="46" spans="1:6" s="16" customFormat="1" ht="13.8" x14ac:dyDescent="0.3">
      <c r="A46" s="11"/>
      <c r="B46" s="71" t="s">
        <v>78</v>
      </c>
      <c r="C46" s="7" t="s">
        <v>6</v>
      </c>
      <c r="D46" s="7">
        <f>'Air Terminals'!D18+'Air Terminals'!D23+'Air Terminals'!D42</f>
        <v>45</v>
      </c>
      <c r="E46" s="17"/>
      <c r="F46" s="13">
        <f t="shared" si="6"/>
        <v>0</v>
      </c>
    </row>
    <row r="47" spans="1:6" s="16" customFormat="1" ht="13.8" x14ac:dyDescent="0.3">
      <c r="A47" s="11"/>
      <c r="B47" s="71" t="s">
        <v>104</v>
      </c>
      <c r="C47" s="7" t="s">
        <v>6</v>
      </c>
      <c r="D47" s="7">
        <f>'Air Terminals'!D19+'Air Terminals'!D43</f>
        <v>20</v>
      </c>
      <c r="E47" s="17"/>
      <c r="F47" s="13">
        <f t="shared" si="6"/>
        <v>0</v>
      </c>
    </row>
    <row r="48" spans="1:6" s="16" customFormat="1" ht="13.8" x14ac:dyDescent="0.3">
      <c r="A48" s="11"/>
      <c r="B48" s="71" t="s">
        <v>105</v>
      </c>
      <c r="C48" s="7" t="s">
        <v>6</v>
      </c>
      <c r="D48" s="7">
        <f>'Air Terminals'!D20+'Air Terminals'!D26+'Air Terminals'!D44</f>
        <v>65</v>
      </c>
      <c r="E48" s="17"/>
      <c r="F48" s="13">
        <f t="shared" si="6"/>
        <v>0</v>
      </c>
    </row>
    <row r="49" spans="1:6" s="16" customFormat="1" ht="13.8" x14ac:dyDescent="0.3">
      <c r="A49" s="11"/>
      <c r="B49" s="71" t="s">
        <v>106</v>
      </c>
      <c r="C49" s="7" t="s">
        <v>6</v>
      </c>
      <c r="D49" s="7">
        <f>'Air Terminals'!D45</f>
        <v>15</v>
      </c>
      <c r="E49" s="17"/>
      <c r="F49" s="13">
        <f t="shared" si="6"/>
        <v>0</v>
      </c>
    </row>
    <row r="50" spans="1:6" s="16" customFormat="1" ht="13.8" x14ac:dyDescent="0.3">
      <c r="A50" s="11"/>
      <c r="B50" s="71" t="s">
        <v>107</v>
      </c>
      <c r="C50" s="7" t="s">
        <v>6</v>
      </c>
      <c r="D50" s="7">
        <f>'Air Terminals'!D28*2</f>
        <v>40</v>
      </c>
      <c r="E50" s="17"/>
      <c r="F50" s="13">
        <f t="shared" si="6"/>
        <v>0</v>
      </c>
    </row>
    <row r="51" spans="1:6" s="16" customFormat="1" ht="13.8" x14ac:dyDescent="0.3">
      <c r="A51" s="11"/>
      <c r="B51" s="71"/>
      <c r="C51" s="7"/>
      <c r="D51" s="7"/>
      <c r="E51" s="17"/>
      <c r="F51" s="13"/>
    </row>
    <row r="52" spans="1:6" ht="15" customHeight="1" x14ac:dyDescent="0.3">
      <c r="A52" s="11"/>
      <c r="B52" s="11"/>
      <c r="C52" s="7"/>
      <c r="D52" s="7"/>
      <c r="E52" s="17"/>
      <c r="F52" s="13"/>
    </row>
    <row r="53" spans="1:6" s="16" customFormat="1" ht="13.2" x14ac:dyDescent="0.3">
      <c r="A53" s="11"/>
      <c r="B53" s="15" t="s">
        <v>19</v>
      </c>
      <c r="C53" s="7"/>
      <c r="D53" s="7"/>
      <c r="E53" s="17"/>
      <c r="F53" s="13"/>
    </row>
    <row r="54" spans="1:6" s="16" customFormat="1" ht="94.5" customHeight="1" x14ac:dyDescent="0.3">
      <c r="A54" s="11"/>
      <c r="B54" s="14" t="s">
        <v>20</v>
      </c>
      <c r="C54" s="7"/>
      <c r="D54" s="7"/>
      <c r="E54" s="17"/>
      <c r="F54" s="13"/>
    </row>
    <row r="55" spans="1:6" s="16" customFormat="1" ht="13.2" x14ac:dyDescent="0.3">
      <c r="A55" s="11"/>
      <c r="B55" s="14">
        <v>1</v>
      </c>
      <c r="C55" s="7"/>
      <c r="D55" s="7"/>
      <c r="E55" s="17"/>
      <c r="F55" s="13"/>
    </row>
    <row r="56" spans="1:6" s="16" customFormat="1" ht="13.2" x14ac:dyDescent="0.3">
      <c r="A56" s="11"/>
      <c r="B56" s="14">
        <v>2</v>
      </c>
      <c r="C56" s="7"/>
      <c r="D56" s="7"/>
      <c r="E56" s="17"/>
      <c r="F56" s="13"/>
    </row>
    <row r="57" spans="1:6" s="16" customFormat="1" ht="13.2" x14ac:dyDescent="0.3">
      <c r="A57" s="11"/>
      <c r="B57" s="14">
        <v>3</v>
      </c>
      <c r="C57" s="7"/>
      <c r="D57" s="7"/>
      <c r="E57" s="17"/>
      <c r="F57" s="13"/>
    </row>
    <row r="58" spans="1:6" s="16" customFormat="1" ht="13.2" x14ac:dyDescent="0.3">
      <c r="A58" s="11"/>
      <c r="B58" s="14">
        <v>4</v>
      </c>
      <c r="C58" s="7"/>
      <c r="D58" s="7"/>
      <c r="E58" s="17">
        <v>0</v>
      </c>
      <c r="F58" s="13"/>
    </row>
    <row r="59" spans="1:6" s="16" customFormat="1" ht="13.2" x14ac:dyDescent="0.3">
      <c r="A59" s="11"/>
      <c r="B59" s="14">
        <v>5</v>
      </c>
      <c r="C59" s="7"/>
      <c r="D59" s="7"/>
      <c r="E59" s="17">
        <v>0</v>
      </c>
      <c r="F59" s="13"/>
    </row>
    <row r="60" spans="1:6" s="16" customFormat="1" ht="13.2" x14ac:dyDescent="0.25">
      <c r="A60" s="67"/>
      <c r="B60" s="67"/>
      <c r="C60" s="68"/>
      <c r="D60" s="68"/>
      <c r="E60" s="65" t="s">
        <v>23</v>
      </c>
      <c r="F60" s="69">
        <f>SUM(F11:F59)</f>
        <v>0</v>
      </c>
    </row>
  </sheetData>
  <phoneticPr fontId="15" type="noConversion"/>
  <printOptions horizontalCentered="1"/>
  <pageMargins left="0.70866141732283472" right="0.70866141732283472" top="0.74803149606299213" bottom="0.74803149606299213" header="0.31496062992125984" footer="0.31496062992125984"/>
  <pageSetup paperSize="140" scale="70" fitToHeight="0" orientation="portrait" r:id="rId1"/>
  <headerFooter>
    <oddHeader>&amp;LWITS - Library&amp;RHVAC BILL OF QUANTITIES</oddHeader>
    <oddFooter>&amp;C&amp;14Air Distribution Systems&amp;R&amp;P of &amp;N</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F71"/>
  <sheetViews>
    <sheetView view="pageBreakPreview" zoomScaleNormal="90" zoomScaleSheetLayoutView="100" workbookViewId="0">
      <pane xSplit="3" ySplit="9" topLeftCell="D10" activePane="bottomRight" state="frozen"/>
      <selection activeCell="B10" sqref="B10"/>
      <selection pane="topRight" activeCell="B10" sqref="B10"/>
      <selection pane="bottomLeft" activeCell="B10" sqref="B10"/>
      <selection pane="bottomRight" activeCell="H1" sqref="H1:I1048576"/>
    </sheetView>
  </sheetViews>
  <sheetFormatPr defaultColWidth="9.109375" defaultRowHeight="15" customHeight="1" x14ac:dyDescent="0.3"/>
  <cols>
    <col min="1" max="1" width="11.109375" style="1" customWidth="1"/>
    <col min="2" max="2" width="60.88671875" style="1" customWidth="1"/>
    <col min="3" max="3" width="9.109375" style="3"/>
    <col min="4" max="4" width="10.6640625" style="3" customWidth="1"/>
    <col min="5" max="5" width="9.33203125" style="3" customWidth="1"/>
    <col min="6" max="6" width="15.6640625" style="2" customWidth="1"/>
    <col min="7" max="16384" width="9.109375" style="1"/>
  </cols>
  <sheetData>
    <row r="1" spans="1:6" ht="15" customHeight="1" x14ac:dyDescent="0.3">
      <c r="A1" s="35" t="s">
        <v>15</v>
      </c>
      <c r="B1" s="36" t="str">
        <f>'Summary Page'!B1</f>
        <v>WITS - LIBRARY REDEVELOPMENT - HVAC</v>
      </c>
      <c r="C1" s="50"/>
      <c r="D1" s="51"/>
      <c r="E1" s="51"/>
      <c r="F1" s="37"/>
    </row>
    <row r="2" spans="1:6" s="4" customFormat="1" ht="15" customHeight="1" x14ac:dyDescent="0.3">
      <c r="A2" s="38" t="s">
        <v>16</v>
      </c>
      <c r="B2" s="39">
        <f>'Summary Page'!B2</f>
        <v>1001654</v>
      </c>
      <c r="C2" s="53"/>
      <c r="D2" s="54"/>
      <c r="E2" s="54"/>
      <c r="F2" s="40"/>
    </row>
    <row r="3" spans="1:6" s="4" customFormat="1" ht="15" customHeight="1" x14ac:dyDescent="0.3">
      <c r="A3" s="38" t="s">
        <v>17</v>
      </c>
      <c r="B3" s="41" t="str">
        <f>'Summary Page'!B3</f>
        <v>JUNE 2025</v>
      </c>
      <c r="C3" s="53"/>
      <c r="D3" s="54"/>
      <c r="E3" s="54"/>
      <c r="F3" s="40"/>
    </row>
    <row r="4" spans="1:6" s="4" customFormat="1" ht="15" customHeight="1" x14ac:dyDescent="0.3">
      <c r="A4" s="38" t="s">
        <v>24</v>
      </c>
      <c r="B4" s="41" t="str">
        <f>B9</f>
        <v>AIR TERMINALS</v>
      </c>
      <c r="C4" s="53"/>
      <c r="D4" s="54"/>
      <c r="E4" s="54"/>
      <c r="F4" s="40"/>
    </row>
    <row r="5" spans="1:6" s="4" customFormat="1" ht="13.8" x14ac:dyDescent="0.3">
      <c r="A5" s="38" t="s">
        <v>29</v>
      </c>
      <c r="B5" s="41" t="str">
        <f>'Summary Page'!B5</f>
        <v>MEDICAL CAMPUS</v>
      </c>
      <c r="C5" s="55"/>
      <c r="D5" s="56"/>
      <c r="E5" s="56"/>
      <c r="F5" s="57"/>
    </row>
    <row r="6" spans="1:6" s="4" customFormat="1" ht="15" customHeight="1" x14ac:dyDescent="0.3">
      <c r="A6" s="42" t="s">
        <v>18</v>
      </c>
      <c r="B6" s="43" t="str">
        <f>'Summary Page'!B6</f>
        <v>A (For Tender)</v>
      </c>
      <c r="C6" s="58"/>
      <c r="D6" s="59"/>
      <c r="E6" s="59"/>
      <c r="F6" s="44"/>
    </row>
    <row r="7" spans="1:6" ht="15" customHeight="1" x14ac:dyDescent="0.3">
      <c r="A7" s="45" t="s">
        <v>0</v>
      </c>
      <c r="B7" s="45" t="s">
        <v>1</v>
      </c>
      <c r="C7" s="45" t="s">
        <v>5</v>
      </c>
      <c r="D7" s="45" t="s">
        <v>2</v>
      </c>
      <c r="E7" s="46" t="s">
        <v>3</v>
      </c>
      <c r="F7" s="46" t="s">
        <v>4</v>
      </c>
    </row>
    <row r="8" spans="1:6" ht="15" customHeight="1" x14ac:dyDescent="0.3">
      <c r="A8" s="5"/>
      <c r="B8" s="5"/>
      <c r="C8" s="5"/>
      <c r="D8" s="5"/>
      <c r="E8" s="5"/>
      <c r="F8" s="6"/>
    </row>
    <row r="9" spans="1:6" ht="13.8" x14ac:dyDescent="0.3">
      <c r="A9" s="45"/>
      <c r="B9" s="45" t="s">
        <v>12</v>
      </c>
      <c r="C9" s="45"/>
      <c r="D9" s="45"/>
      <c r="E9" s="45"/>
      <c r="F9" s="46"/>
    </row>
    <row r="10" spans="1:6" ht="13.8" x14ac:dyDescent="0.3">
      <c r="A10" s="5"/>
      <c r="B10" s="5"/>
      <c r="C10" s="5"/>
      <c r="D10" s="5"/>
      <c r="E10" s="5"/>
      <c r="F10" s="6"/>
    </row>
    <row r="11" spans="1:6" ht="13.8" x14ac:dyDescent="0.3">
      <c r="A11" s="9"/>
      <c r="B11" s="12" t="s">
        <v>7</v>
      </c>
      <c r="C11" s="9"/>
      <c r="D11" s="9"/>
      <c r="E11" s="9"/>
      <c r="F11" s="10"/>
    </row>
    <row r="12" spans="1:6" ht="13.8" x14ac:dyDescent="0.3">
      <c r="A12" s="9"/>
      <c r="B12" s="11" t="s">
        <v>27</v>
      </c>
      <c r="C12" s="9"/>
      <c r="D12" s="9"/>
      <c r="E12" s="9"/>
      <c r="F12" s="10"/>
    </row>
    <row r="13" spans="1:6" ht="13.8" x14ac:dyDescent="0.3">
      <c r="A13" s="9"/>
      <c r="B13" s="11"/>
      <c r="C13" s="9"/>
      <c r="D13" s="9"/>
      <c r="E13" s="9"/>
      <c r="F13" s="10"/>
    </row>
    <row r="14" spans="1:6" ht="93" customHeight="1" x14ac:dyDescent="0.3">
      <c r="A14" s="11"/>
      <c r="B14" s="12" t="s">
        <v>28</v>
      </c>
      <c r="C14" s="7"/>
      <c r="D14" s="7"/>
      <c r="E14" s="7"/>
      <c r="F14" s="13"/>
    </row>
    <row r="15" spans="1:6" ht="15" customHeight="1" x14ac:dyDescent="0.3">
      <c r="A15" s="11"/>
      <c r="B15" s="11"/>
      <c r="C15" s="7"/>
      <c r="D15" s="7"/>
      <c r="E15" s="7"/>
      <c r="F15" s="13"/>
    </row>
    <row r="16" spans="1:6" ht="26.4" x14ac:dyDescent="0.3">
      <c r="A16" s="11"/>
      <c r="B16" s="12" t="s">
        <v>137</v>
      </c>
      <c r="C16" s="7"/>
      <c r="D16" s="7"/>
      <c r="E16" s="7"/>
      <c r="F16" s="13"/>
    </row>
    <row r="17" spans="1:6" ht="13.8" x14ac:dyDescent="0.3">
      <c r="A17" s="11"/>
      <c r="B17" s="8" t="s">
        <v>77</v>
      </c>
      <c r="C17" s="7" t="s">
        <v>6</v>
      </c>
      <c r="D17" s="7">
        <v>80</v>
      </c>
      <c r="E17" s="17"/>
      <c r="F17" s="13">
        <f t="shared" ref="F17:F20" si="0">D17*E17</f>
        <v>0</v>
      </c>
    </row>
    <row r="18" spans="1:6" ht="13.8" x14ac:dyDescent="0.3">
      <c r="A18" s="11"/>
      <c r="B18" s="8" t="s">
        <v>78</v>
      </c>
      <c r="C18" s="7" t="s">
        <v>6</v>
      </c>
      <c r="D18" s="7">
        <v>20</v>
      </c>
      <c r="E18" s="17"/>
      <c r="F18" s="13">
        <f t="shared" si="0"/>
        <v>0</v>
      </c>
    </row>
    <row r="19" spans="1:6" ht="13.8" x14ac:dyDescent="0.3">
      <c r="A19" s="11"/>
      <c r="B19" s="8" t="s">
        <v>104</v>
      </c>
      <c r="C19" s="7" t="s">
        <v>6</v>
      </c>
      <c r="D19" s="7">
        <v>10</v>
      </c>
      <c r="E19" s="17"/>
      <c r="F19" s="13">
        <f t="shared" si="0"/>
        <v>0</v>
      </c>
    </row>
    <row r="20" spans="1:6" ht="13.8" x14ac:dyDescent="0.3">
      <c r="A20" s="11"/>
      <c r="B20" s="8" t="s">
        <v>105</v>
      </c>
      <c r="C20" s="7" t="s">
        <v>6</v>
      </c>
      <c r="D20" s="7">
        <v>55</v>
      </c>
      <c r="E20" s="17"/>
      <c r="F20" s="13">
        <f t="shared" si="0"/>
        <v>0</v>
      </c>
    </row>
    <row r="21" spans="1:6" ht="13.8" x14ac:dyDescent="0.3">
      <c r="A21" s="11"/>
      <c r="B21" s="8"/>
      <c r="C21" s="7"/>
      <c r="D21" s="7"/>
      <c r="E21" s="17"/>
      <c r="F21" s="13"/>
    </row>
    <row r="22" spans="1:6" ht="13.8" x14ac:dyDescent="0.3">
      <c r="A22" s="11"/>
      <c r="B22" s="12" t="s">
        <v>138</v>
      </c>
      <c r="C22" s="7"/>
      <c r="D22" s="7"/>
      <c r="E22" s="7"/>
      <c r="F22" s="13"/>
    </row>
    <row r="23" spans="1:6" ht="13.8" x14ac:dyDescent="0.3">
      <c r="A23" s="11"/>
      <c r="B23" s="8" t="s">
        <v>139</v>
      </c>
      <c r="C23" s="7" t="s">
        <v>6</v>
      </c>
      <c r="D23" s="7">
        <v>20</v>
      </c>
      <c r="E23" s="17"/>
      <c r="F23" s="13">
        <f t="shared" ref="F23" si="1">D23*E23</f>
        <v>0</v>
      </c>
    </row>
    <row r="24" spans="1:6" ht="15" customHeight="1" x14ac:dyDescent="0.3">
      <c r="A24" s="11"/>
      <c r="B24" s="8"/>
      <c r="C24" s="7"/>
      <c r="D24" s="7"/>
      <c r="E24" s="17"/>
      <c r="F24" s="13"/>
    </row>
    <row r="25" spans="1:6" ht="39.6" x14ac:dyDescent="0.3">
      <c r="A25" s="11"/>
      <c r="B25" s="12" t="s">
        <v>108</v>
      </c>
      <c r="C25" s="7"/>
      <c r="D25" s="7"/>
      <c r="E25" s="7"/>
      <c r="F25" s="13"/>
    </row>
    <row r="26" spans="1:6" ht="15" customHeight="1" x14ac:dyDescent="0.3">
      <c r="A26" s="11"/>
      <c r="B26" s="8" t="s">
        <v>109</v>
      </c>
      <c r="C26" s="7" t="s">
        <v>6</v>
      </c>
      <c r="D26" s="7">
        <v>5</v>
      </c>
      <c r="E26" s="17"/>
      <c r="F26" s="13">
        <f t="shared" ref="F26:F28" si="2">D26*E26</f>
        <v>0</v>
      </c>
    </row>
    <row r="27" spans="1:6" ht="15" customHeight="1" x14ac:dyDescent="0.3">
      <c r="A27" s="11"/>
      <c r="B27" s="8" t="s">
        <v>110</v>
      </c>
      <c r="C27" s="7" t="s">
        <v>6</v>
      </c>
      <c r="D27" s="7">
        <v>10</v>
      </c>
      <c r="E27" s="17"/>
      <c r="F27" s="13">
        <f t="shared" si="2"/>
        <v>0</v>
      </c>
    </row>
    <row r="28" spans="1:6" ht="15" customHeight="1" x14ac:dyDescent="0.3">
      <c r="A28" s="11"/>
      <c r="B28" s="78" t="s">
        <v>161</v>
      </c>
      <c r="C28" s="7" t="s">
        <v>6</v>
      </c>
      <c r="D28" s="7">
        <v>20</v>
      </c>
      <c r="E28" s="17"/>
      <c r="F28" s="13">
        <f t="shared" si="2"/>
        <v>0</v>
      </c>
    </row>
    <row r="29" spans="1:6" ht="15" customHeight="1" x14ac:dyDescent="0.3">
      <c r="A29" s="11"/>
      <c r="B29" s="8"/>
      <c r="C29" s="7"/>
      <c r="D29" s="7"/>
      <c r="E29" s="17"/>
      <c r="F29" s="13"/>
    </row>
    <row r="30" spans="1:6" ht="26.4" x14ac:dyDescent="0.3">
      <c r="A30" s="11"/>
      <c r="B30" s="12" t="s">
        <v>111</v>
      </c>
      <c r="C30" s="7"/>
      <c r="D30" s="7"/>
      <c r="E30" s="17"/>
      <c r="F30" s="13"/>
    </row>
    <row r="31" spans="1:6" ht="15" customHeight="1" x14ac:dyDescent="0.3">
      <c r="A31" s="11"/>
      <c r="B31" s="8" t="s">
        <v>112</v>
      </c>
      <c r="C31" s="7" t="s">
        <v>6</v>
      </c>
      <c r="D31" s="79">
        <v>135</v>
      </c>
      <c r="E31" s="17"/>
      <c r="F31" s="13">
        <f t="shared" ref="F31" si="3">D31*E31</f>
        <v>0</v>
      </c>
    </row>
    <row r="32" spans="1:6" ht="15" customHeight="1" x14ac:dyDescent="0.3">
      <c r="A32" s="11"/>
      <c r="B32" s="8"/>
      <c r="C32" s="7"/>
      <c r="D32" s="7"/>
      <c r="E32" s="17"/>
      <c r="F32" s="13"/>
    </row>
    <row r="33" spans="1:6" ht="47.4" customHeight="1" x14ac:dyDescent="0.3">
      <c r="A33" s="11"/>
      <c r="B33" s="12" t="s">
        <v>113</v>
      </c>
      <c r="C33" s="7"/>
      <c r="D33" s="7"/>
      <c r="E33" s="17"/>
      <c r="F33" s="13"/>
    </row>
    <row r="34" spans="1:6" ht="15" customHeight="1" x14ac:dyDescent="0.3">
      <c r="A34" s="11"/>
      <c r="B34" s="8" t="s">
        <v>114</v>
      </c>
      <c r="C34" s="7" t="s">
        <v>6</v>
      </c>
      <c r="D34" s="7">
        <v>4</v>
      </c>
      <c r="E34" s="17"/>
      <c r="F34" s="13">
        <f t="shared" ref="F34" si="4">D34*E34</f>
        <v>0</v>
      </c>
    </row>
    <row r="35" spans="1:6" ht="15" customHeight="1" x14ac:dyDescent="0.3">
      <c r="A35" s="11"/>
      <c r="B35" s="8" t="s">
        <v>136</v>
      </c>
      <c r="C35" s="7" t="s">
        <v>6</v>
      </c>
      <c r="D35" s="7">
        <v>4</v>
      </c>
      <c r="E35" s="17"/>
      <c r="F35" s="13">
        <f t="shared" ref="F35" si="5">D35*E35</f>
        <v>0</v>
      </c>
    </row>
    <row r="36" spans="1:6" ht="15" customHeight="1" x14ac:dyDescent="0.3">
      <c r="A36" s="11"/>
      <c r="B36" s="8"/>
      <c r="C36" s="7"/>
      <c r="D36" s="7"/>
      <c r="E36" s="17"/>
      <c r="F36" s="13"/>
    </row>
    <row r="37" spans="1:6" ht="26.4" x14ac:dyDescent="0.3">
      <c r="A37" s="11"/>
      <c r="B37" s="12" t="s">
        <v>115</v>
      </c>
      <c r="C37" s="7"/>
      <c r="D37" s="7"/>
      <c r="E37" s="17"/>
      <c r="F37" s="13"/>
    </row>
    <row r="38" spans="1:6" ht="15" customHeight="1" x14ac:dyDescent="0.3">
      <c r="A38" s="11"/>
      <c r="B38" s="8" t="s">
        <v>80</v>
      </c>
      <c r="C38" s="7" t="s">
        <v>6</v>
      </c>
      <c r="D38" s="7">
        <v>6</v>
      </c>
      <c r="E38" s="17"/>
      <c r="F38" s="13">
        <f t="shared" ref="F38" si="6">D38*E38</f>
        <v>0</v>
      </c>
    </row>
    <row r="39" spans="1:6" ht="15" customHeight="1" x14ac:dyDescent="0.3">
      <c r="A39" s="11"/>
      <c r="B39" s="8"/>
      <c r="C39" s="7"/>
      <c r="D39" s="7"/>
      <c r="E39" s="17"/>
      <c r="F39" s="13"/>
    </row>
    <row r="40" spans="1:6" ht="15" customHeight="1" x14ac:dyDescent="0.3">
      <c r="A40" s="11"/>
      <c r="B40" s="12" t="s">
        <v>73</v>
      </c>
      <c r="C40" s="7"/>
      <c r="D40" s="7"/>
      <c r="E40" s="17"/>
      <c r="F40" s="13"/>
    </row>
    <row r="41" spans="1:6" ht="15" customHeight="1" x14ac:dyDescent="0.3">
      <c r="A41" s="11"/>
      <c r="B41" s="8" t="s">
        <v>77</v>
      </c>
      <c r="C41" s="7" t="s">
        <v>6</v>
      </c>
      <c r="D41" s="7">
        <v>5</v>
      </c>
      <c r="E41" s="17"/>
      <c r="F41" s="13">
        <f t="shared" ref="F41:F45" si="7">D41*E41</f>
        <v>0</v>
      </c>
    </row>
    <row r="42" spans="1:6" ht="15" customHeight="1" x14ac:dyDescent="0.3">
      <c r="A42" s="11"/>
      <c r="B42" s="8" t="s">
        <v>78</v>
      </c>
      <c r="C42" s="7" t="s">
        <v>6</v>
      </c>
      <c r="D42" s="7">
        <v>5</v>
      </c>
      <c r="E42" s="17"/>
      <c r="F42" s="13">
        <f t="shared" si="7"/>
        <v>0</v>
      </c>
    </row>
    <row r="43" spans="1:6" ht="15" customHeight="1" x14ac:dyDescent="0.3">
      <c r="A43" s="11"/>
      <c r="B43" s="8" t="s">
        <v>104</v>
      </c>
      <c r="C43" s="7" t="s">
        <v>6</v>
      </c>
      <c r="D43" s="7">
        <v>10</v>
      </c>
      <c r="E43" s="17"/>
      <c r="F43" s="13">
        <f t="shared" si="7"/>
        <v>0</v>
      </c>
    </row>
    <row r="44" spans="1:6" ht="15" customHeight="1" x14ac:dyDescent="0.3">
      <c r="A44" s="11"/>
      <c r="B44" s="8" t="s">
        <v>105</v>
      </c>
      <c r="C44" s="7" t="s">
        <v>6</v>
      </c>
      <c r="D44" s="7">
        <v>5</v>
      </c>
      <c r="E44" s="17"/>
      <c r="F44" s="13">
        <f t="shared" si="7"/>
        <v>0</v>
      </c>
    </row>
    <row r="45" spans="1:6" ht="15" customHeight="1" x14ac:dyDescent="0.3">
      <c r="A45" s="11"/>
      <c r="B45" s="8" t="s">
        <v>106</v>
      </c>
      <c r="C45" s="7" t="s">
        <v>6</v>
      </c>
      <c r="D45" s="7">
        <v>15</v>
      </c>
      <c r="E45" s="17"/>
      <c r="F45" s="13">
        <f t="shared" si="7"/>
        <v>0</v>
      </c>
    </row>
    <row r="46" spans="1:6" ht="15" customHeight="1" x14ac:dyDescent="0.3">
      <c r="A46" s="11"/>
      <c r="B46" s="8"/>
      <c r="C46" s="7"/>
      <c r="D46" s="7"/>
      <c r="E46" s="17"/>
      <c r="F46" s="13"/>
    </row>
    <row r="47" spans="1:6" ht="15" customHeight="1" x14ac:dyDescent="0.3">
      <c r="A47" s="11"/>
      <c r="B47" s="12" t="s">
        <v>81</v>
      </c>
      <c r="C47" s="7"/>
      <c r="D47" s="7"/>
      <c r="E47" s="17"/>
      <c r="F47" s="13"/>
    </row>
    <row r="48" spans="1:6" ht="15" customHeight="1" x14ac:dyDescent="0.3">
      <c r="A48" s="11"/>
      <c r="B48" s="8" t="s">
        <v>82</v>
      </c>
      <c r="C48" s="7" t="s">
        <v>6</v>
      </c>
      <c r="D48" s="7">
        <v>5</v>
      </c>
      <c r="E48" s="17"/>
      <c r="F48" s="13">
        <f t="shared" ref="F48" si="8">D48*E48</f>
        <v>0</v>
      </c>
    </row>
    <row r="49" spans="1:6" ht="15" customHeight="1" x14ac:dyDescent="0.3">
      <c r="A49" s="11"/>
      <c r="B49" s="8"/>
      <c r="C49" s="7"/>
      <c r="D49" s="7"/>
      <c r="E49" s="17"/>
      <c r="F49" s="13"/>
    </row>
    <row r="50" spans="1:6" s="16" customFormat="1" ht="13.2" x14ac:dyDescent="0.3">
      <c r="A50" s="11"/>
      <c r="B50" s="77" t="s">
        <v>130</v>
      </c>
      <c r="C50" s="7"/>
      <c r="D50" s="7"/>
      <c r="E50" s="17"/>
      <c r="F50" s="13"/>
    </row>
    <row r="51" spans="1:6" s="16" customFormat="1" ht="13.8" x14ac:dyDescent="0.3">
      <c r="A51" s="11"/>
      <c r="B51" s="71" t="s">
        <v>156</v>
      </c>
      <c r="C51" s="7" t="s">
        <v>6</v>
      </c>
      <c r="D51" s="7">
        <v>4</v>
      </c>
      <c r="E51" s="17"/>
      <c r="F51" s="13">
        <f t="shared" ref="F51:F52" si="9">D51*E51</f>
        <v>0</v>
      </c>
    </row>
    <row r="52" spans="1:6" s="16" customFormat="1" ht="45" customHeight="1" x14ac:dyDescent="0.3">
      <c r="A52" s="11"/>
      <c r="B52" s="71" t="s">
        <v>163</v>
      </c>
      <c r="C52" s="7" t="s">
        <v>6</v>
      </c>
      <c r="D52" s="7">
        <v>1</v>
      </c>
      <c r="E52" s="17"/>
      <c r="F52" s="13">
        <f t="shared" si="9"/>
        <v>0</v>
      </c>
    </row>
    <row r="53" spans="1:6" s="16" customFormat="1" ht="13.8" x14ac:dyDescent="0.3">
      <c r="A53" s="11"/>
      <c r="B53" s="71"/>
      <c r="C53" s="7"/>
      <c r="D53" s="7"/>
      <c r="E53" s="17"/>
      <c r="F53" s="13"/>
    </row>
    <row r="54" spans="1:6" s="16" customFormat="1" ht="13.2" x14ac:dyDescent="0.3">
      <c r="A54" s="11"/>
      <c r="B54" s="12" t="s">
        <v>151</v>
      </c>
      <c r="C54" s="7"/>
      <c r="D54" s="7"/>
      <c r="E54" s="17"/>
      <c r="F54" s="13"/>
    </row>
    <row r="55" spans="1:6" s="16" customFormat="1" ht="13.8" x14ac:dyDescent="0.3">
      <c r="A55" s="11"/>
      <c r="B55" s="71" t="s">
        <v>131</v>
      </c>
      <c r="C55" s="7" t="s">
        <v>6</v>
      </c>
      <c r="D55" s="7">
        <v>30</v>
      </c>
      <c r="E55" s="17"/>
      <c r="F55" s="13">
        <f t="shared" ref="F55" si="10">D55*E55</f>
        <v>0</v>
      </c>
    </row>
    <row r="56" spans="1:6" s="16" customFormat="1" ht="13.8" x14ac:dyDescent="0.3">
      <c r="A56" s="11"/>
      <c r="B56" s="71"/>
      <c r="C56" s="7"/>
      <c r="D56" s="7"/>
      <c r="E56" s="17"/>
      <c r="F56" s="13"/>
    </row>
    <row r="57" spans="1:6" s="16" customFormat="1" ht="13.2" x14ac:dyDescent="0.3">
      <c r="A57" s="11"/>
      <c r="B57" s="12" t="s">
        <v>147</v>
      </c>
      <c r="C57" s="7"/>
      <c r="D57" s="7"/>
      <c r="E57" s="17"/>
      <c r="F57" s="13"/>
    </row>
    <row r="58" spans="1:6" s="16" customFormat="1" ht="13.8" x14ac:dyDescent="0.3">
      <c r="A58" s="11"/>
      <c r="B58" s="71" t="s">
        <v>148</v>
      </c>
      <c r="C58" s="7" t="s">
        <v>6</v>
      </c>
      <c r="D58" s="7">
        <v>8</v>
      </c>
      <c r="E58" s="17"/>
      <c r="F58" s="13">
        <f t="shared" ref="F58:F59" si="11">D58*E58</f>
        <v>0</v>
      </c>
    </row>
    <row r="59" spans="1:6" ht="15" customHeight="1" x14ac:dyDescent="0.3">
      <c r="A59" s="11"/>
      <c r="B59" s="8" t="s">
        <v>149</v>
      </c>
      <c r="C59" s="7" t="s">
        <v>6</v>
      </c>
      <c r="D59" s="7">
        <v>8</v>
      </c>
      <c r="E59" s="17"/>
      <c r="F59" s="13">
        <f t="shared" si="11"/>
        <v>0</v>
      </c>
    </row>
    <row r="60" spans="1:6" ht="15" customHeight="1" x14ac:dyDescent="0.3">
      <c r="A60" s="11"/>
      <c r="B60" s="8"/>
      <c r="C60" s="7"/>
      <c r="D60" s="7"/>
      <c r="E60" s="17"/>
      <c r="F60" s="13"/>
    </row>
    <row r="61" spans="1:6" s="16" customFormat="1" ht="13.2" x14ac:dyDescent="0.3">
      <c r="A61" s="11"/>
      <c r="B61" s="12" t="s">
        <v>152</v>
      </c>
      <c r="C61" s="7"/>
      <c r="D61" s="7"/>
      <c r="E61" s="17"/>
      <c r="F61" s="13"/>
    </row>
    <row r="62" spans="1:6" s="16" customFormat="1" ht="13.8" x14ac:dyDescent="0.3">
      <c r="A62" s="11"/>
      <c r="B62" s="71" t="s">
        <v>150</v>
      </c>
      <c r="C62" s="7" t="s">
        <v>6</v>
      </c>
      <c r="D62" s="7">
        <v>8</v>
      </c>
      <c r="E62" s="17"/>
      <c r="F62" s="13">
        <f t="shared" ref="F62" si="12">D62*E62</f>
        <v>0</v>
      </c>
    </row>
    <row r="63" spans="1:6" ht="15" customHeight="1" x14ac:dyDescent="0.3">
      <c r="A63" s="11"/>
      <c r="B63" s="8"/>
      <c r="C63" s="7"/>
      <c r="D63" s="7"/>
      <c r="E63" s="17"/>
      <c r="F63" s="13"/>
    </row>
    <row r="64" spans="1:6" ht="15" customHeight="1" x14ac:dyDescent="0.3">
      <c r="A64" s="11"/>
      <c r="B64" s="15" t="s">
        <v>19</v>
      </c>
      <c r="C64" s="7"/>
      <c r="D64" s="7"/>
      <c r="E64" s="17"/>
      <c r="F64" s="13"/>
    </row>
    <row r="65" spans="1:6" ht="90.75" customHeight="1" x14ac:dyDescent="0.3">
      <c r="A65" s="11"/>
      <c r="B65" s="14" t="s">
        <v>20</v>
      </c>
      <c r="C65" s="7"/>
      <c r="D65" s="7"/>
      <c r="E65" s="17"/>
      <c r="F65" s="13"/>
    </row>
    <row r="66" spans="1:6" ht="15" customHeight="1" x14ac:dyDescent="0.3">
      <c r="A66" s="11"/>
      <c r="B66" s="31">
        <v>1</v>
      </c>
      <c r="C66" s="32"/>
      <c r="D66" s="32"/>
      <c r="E66" s="33"/>
      <c r="F66" s="34"/>
    </row>
    <row r="67" spans="1:6" ht="15" customHeight="1" x14ac:dyDescent="0.3">
      <c r="A67" s="11"/>
      <c r="B67" s="31">
        <v>2</v>
      </c>
      <c r="C67" s="32"/>
      <c r="D67" s="32"/>
      <c r="E67" s="17"/>
      <c r="F67" s="13"/>
    </row>
    <row r="68" spans="1:6" ht="15" customHeight="1" x14ac:dyDescent="0.3">
      <c r="A68" s="11"/>
      <c r="B68" s="31">
        <v>3</v>
      </c>
      <c r="C68" s="32"/>
      <c r="D68" s="32"/>
      <c r="E68" s="17"/>
      <c r="F68" s="13"/>
    </row>
    <row r="69" spans="1:6" ht="15" customHeight="1" x14ac:dyDescent="0.3">
      <c r="A69" s="11"/>
      <c r="B69" s="31">
        <v>4</v>
      </c>
      <c r="C69" s="32"/>
      <c r="D69" s="32"/>
      <c r="E69" s="17"/>
      <c r="F69" s="13"/>
    </row>
    <row r="70" spans="1:6" ht="15" customHeight="1" x14ac:dyDescent="0.3">
      <c r="A70" s="11"/>
      <c r="B70" s="31">
        <v>5</v>
      </c>
      <c r="C70" s="32"/>
      <c r="D70" s="32"/>
      <c r="E70" s="17"/>
      <c r="F70" s="13"/>
    </row>
    <row r="71" spans="1:6" ht="15" customHeight="1" x14ac:dyDescent="0.25">
      <c r="A71" s="67"/>
      <c r="B71" s="67"/>
      <c r="C71" s="68"/>
      <c r="D71" s="65" t="s">
        <v>23</v>
      </c>
      <c r="E71" s="68"/>
      <c r="F71" s="69">
        <f>SUM(F11:F70)</f>
        <v>0</v>
      </c>
    </row>
  </sheetData>
  <phoneticPr fontId="15" type="noConversion"/>
  <printOptions horizontalCentered="1"/>
  <pageMargins left="0.70866141732283472" right="0.70866141732283472" top="0.74803149606299213" bottom="0.74803149606299213" header="0.31496062992125984" footer="0.31496062992125984"/>
  <pageSetup paperSize="140" scale="74" fitToHeight="0" orientation="portrait" r:id="rId1"/>
  <headerFooter>
    <oddHeader>&amp;LWITS - Library&amp;RHVAC BILL OF QUANTITIES</oddHeader>
    <oddFooter>&amp;C&amp;14Air Terminals&amp;R&amp;P of &amp;N</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9"/>
  <sheetViews>
    <sheetView view="pageBreakPreview" zoomScaleNormal="90" zoomScaleSheetLayoutView="100" workbookViewId="0">
      <pane xSplit="4" ySplit="9" topLeftCell="E42" activePane="bottomRight" state="frozen"/>
      <selection activeCell="B10" sqref="B10"/>
      <selection pane="topRight" activeCell="B10" sqref="B10"/>
      <selection pane="bottomLeft" activeCell="B10" sqref="B10"/>
      <selection pane="bottomRight" activeCell="B23" sqref="B23"/>
    </sheetView>
  </sheetViews>
  <sheetFormatPr defaultColWidth="9.109375" defaultRowHeight="15" customHeight="1" x14ac:dyDescent="0.3"/>
  <cols>
    <col min="1" max="1" width="12" style="1" bestFit="1" customWidth="1"/>
    <col min="2" max="2" width="61.6640625" style="1" customWidth="1"/>
    <col min="3" max="3" width="9.109375" style="3"/>
    <col min="4" max="4" width="10.6640625" style="3" customWidth="1"/>
    <col min="5" max="6" width="15.6640625" style="2" customWidth="1"/>
    <col min="7" max="16384" width="9.109375" style="1"/>
  </cols>
  <sheetData>
    <row r="1" spans="1:6" ht="15" customHeight="1" x14ac:dyDescent="0.3">
      <c r="A1" s="35" t="s">
        <v>15</v>
      </c>
      <c r="B1" s="36" t="str">
        <f>'Summary Page'!B1</f>
        <v>WITS - LIBRARY REDEVELOPMENT - HVAC</v>
      </c>
      <c r="C1" s="50"/>
      <c r="D1" s="51"/>
      <c r="E1" s="52"/>
      <c r="F1" s="37"/>
    </row>
    <row r="2" spans="1:6" s="4" customFormat="1" ht="15" customHeight="1" x14ac:dyDescent="0.3">
      <c r="A2" s="38" t="s">
        <v>16</v>
      </c>
      <c r="B2" s="39">
        <f>'Summary Page'!B2</f>
        <v>1001654</v>
      </c>
      <c r="C2" s="53"/>
      <c r="D2" s="54"/>
      <c r="E2" s="55"/>
      <c r="F2" s="40"/>
    </row>
    <row r="3" spans="1:6" s="4" customFormat="1" ht="15" customHeight="1" x14ac:dyDescent="0.3">
      <c r="A3" s="38" t="s">
        <v>17</v>
      </c>
      <c r="B3" s="41" t="str">
        <f>'Summary Page'!B3</f>
        <v>JUNE 2025</v>
      </c>
      <c r="C3" s="53"/>
      <c r="D3" s="54"/>
      <c r="E3" s="55"/>
      <c r="F3" s="40"/>
    </row>
    <row r="4" spans="1:6" s="4" customFormat="1" ht="15" customHeight="1" x14ac:dyDescent="0.3">
      <c r="A4" s="38" t="s">
        <v>24</v>
      </c>
      <c r="B4" s="41" t="str">
        <f>B9</f>
        <v>VENTILATION FANS</v>
      </c>
      <c r="C4" s="53"/>
      <c r="D4" s="54"/>
      <c r="E4" s="55"/>
      <c r="F4" s="40"/>
    </row>
    <row r="5" spans="1:6" s="4" customFormat="1" ht="13.8" x14ac:dyDescent="0.3">
      <c r="A5" s="38" t="s">
        <v>29</v>
      </c>
      <c r="B5" s="41" t="str">
        <f>'Summary Page'!B5</f>
        <v>MEDICAL CAMPUS</v>
      </c>
      <c r="C5" s="55"/>
      <c r="D5" s="56"/>
      <c r="E5" s="56"/>
      <c r="F5" s="57"/>
    </row>
    <row r="6" spans="1:6" s="4" customFormat="1" ht="15" customHeight="1" x14ac:dyDescent="0.3">
      <c r="A6" s="42" t="s">
        <v>18</v>
      </c>
      <c r="B6" s="43" t="str">
        <f>'Summary Page'!B6</f>
        <v>A (For Tender)</v>
      </c>
      <c r="C6" s="58"/>
      <c r="D6" s="59"/>
      <c r="E6" s="60"/>
      <c r="F6" s="44"/>
    </row>
    <row r="7" spans="1:6" ht="15" customHeight="1" x14ac:dyDescent="0.3">
      <c r="A7" s="45" t="s">
        <v>0</v>
      </c>
      <c r="B7" s="45" t="s">
        <v>1</v>
      </c>
      <c r="C7" s="45" t="s">
        <v>5</v>
      </c>
      <c r="D7" s="45" t="s">
        <v>2</v>
      </c>
      <c r="E7" s="46" t="s">
        <v>3</v>
      </c>
      <c r="F7" s="46" t="s">
        <v>4</v>
      </c>
    </row>
    <row r="8" spans="1:6" ht="15" customHeight="1" x14ac:dyDescent="0.3">
      <c r="A8" s="5"/>
      <c r="B8" s="5"/>
      <c r="C8" s="5"/>
      <c r="D8" s="5"/>
      <c r="E8" s="5"/>
      <c r="F8" s="6"/>
    </row>
    <row r="9" spans="1:6" ht="13.8" x14ac:dyDescent="0.3">
      <c r="A9" s="45"/>
      <c r="B9" s="45" t="s">
        <v>10</v>
      </c>
      <c r="C9" s="45"/>
      <c r="D9" s="45"/>
      <c r="E9" s="46"/>
      <c r="F9" s="46"/>
    </row>
    <row r="10" spans="1:6" ht="13.8" x14ac:dyDescent="0.3">
      <c r="A10" s="5"/>
      <c r="B10" s="5"/>
      <c r="C10" s="5"/>
      <c r="D10" s="5"/>
      <c r="E10" s="6"/>
      <c r="F10" s="6"/>
    </row>
    <row r="11" spans="1:6" ht="13.8" x14ac:dyDescent="0.3">
      <c r="A11" s="9"/>
      <c r="B11" s="12" t="s">
        <v>7</v>
      </c>
      <c r="C11" s="9"/>
      <c r="D11" s="9"/>
      <c r="E11" s="10"/>
      <c r="F11" s="10"/>
    </row>
    <row r="12" spans="1:6" ht="13.8" x14ac:dyDescent="0.3">
      <c r="A12" s="9"/>
      <c r="B12" s="11" t="s">
        <v>27</v>
      </c>
      <c r="C12" s="9"/>
      <c r="D12" s="9"/>
      <c r="E12" s="10"/>
      <c r="F12" s="10"/>
    </row>
    <row r="13" spans="1:6" ht="13.8" x14ac:dyDescent="0.3">
      <c r="A13" s="9"/>
      <c r="B13" s="11"/>
      <c r="C13" s="9"/>
      <c r="D13" s="9"/>
      <c r="E13" s="10"/>
      <c r="F13" s="10"/>
    </row>
    <row r="14" spans="1:6" ht="53.25" customHeight="1" x14ac:dyDescent="0.3">
      <c r="A14" s="11"/>
      <c r="B14" s="12" t="s">
        <v>26</v>
      </c>
      <c r="C14" s="7"/>
      <c r="D14" s="7"/>
      <c r="E14" s="13"/>
      <c r="F14" s="13"/>
    </row>
    <row r="15" spans="1:6" ht="13.8" x14ac:dyDescent="0.3">
      <c r="A15" s="11"/>
      <c r="B15" s="8"/>
      <c r="C15" s="7"/>
      <c r="D15" s="7"/>
      <c r="E15" s="17"/>
      <c r="F15" s="13"/>
    </row>
    <row r="16" spans="1:6" ht="13.8" x14ac:dyDescent="0.3">
      <c r="A16" s="11"/>
      <c r="B16" s="12" t="s">
        <v>116</v>
      </c>
      <c r="C16" s="7"/>
      <c r="D16" s="7"/>
      <c r="E16" s="17"/>
      <c r="F16" s="13"/>
    </row>
    <row r="17" spans="1:6" ht="31.8" customHeight="1" x14ac:dyDescent="0.3">
      <c r="A17" s="11"/>
      <c r="B17" s="8" t="s">
        <v>118</v>
      </c>
      <c r="C17" s="7" t="s">
        <v>6</v>
      </c>
      <c r="D17" s="7">
        <v>4</v>
      </c>
      <c r="E17" s="17"/>
      <c r="F17" s="13"/>
    </row>
    <row r="18" spans="1:6" ht="32.4" customHeight="1" x14ac:dyDescent="0.3">
      <c r="A18" s="11"/>
      <c r="B18" s="8" t="s">
        <v>117</v>
      </c>
      <c r="C18" s="7" t="s">
        <v>6</v>
      </c>
      <c r="D18" s="7">
        <v>2</v>
      </c>
      <c r="E18" s="17"/>
      <c r="F18" s="13"/>
    </row>
    <row r="19" spans="1:6" ht="13.8" x14ac:dyDescent="0.3">
      <c r="A19" s="11"/>
      <c r="B19" s="8"/>
      <c r="C19" s="7"/>
      <c r="D19" s="7"/>
      <c r="E19" s="17"/>
      <c r="F19" s="13"/>
    </row>
    <row r="20" spans="1:6" ht="13.8" x14ac:dyDescent="0.3">
      <c r="A20" s="11"/>
      <c r="B20" s="12" t="s">
        <v>154</v>
      </c>
      <c r="C20" s="7"/>
      <c r="D20" s="7"/>
      <c r="E20" s="17"/>
      <c r="F20" s="13"/>
    </row>
    <row r="21" spans="1:6" ht="13.8" x14ac:dyDescent="0.3">
      <c r="A21" s="11"/>
      <c r="B21" s="8" t="s">
        <v>155</v>
      </c>
      <c r="C21" s="7" t="s">
        <v>6</v>
      </c>
      <c r="D21" s="7">
        <v>175</v>
      </c>
      <c r="E21" s="17"/>
      <c r="F21" s="13"/>
    </row>
    <row r="22" spans="1:6" ht="26.4" x14ac:dyDescent="0.3">
      <c r="A22" s="11"/>
      <c r="B22" s="8" t="s">
        <v>160</v>
      </c>
      <c r="C22" s="7" t="s">
        <v>6</v>
      </c>
      <c r="D22" s="7">
        <v>10</v>
      </c>
      <c r="E22" s="17"/>
      <c r="F22" s="13"/>
    </row>
    <row r="23" spans="1:6" ht="52.8" x14ac:dyDescent="0.3">
      <c r="A23" s="11"/>
      <c r="B23" s="78" t="s">
        <v>159</v>
      </c>
      <c r="C23" s="7" t="s">
        <v>6</v>
      </c>
      <c r="D23" s="7">
        <v>10</v>
      </c>
      <c r="E23" s="17"/>
      <c r="F23" s="13"/>
    </row>
    <row r="24" spans="1:6" ht="13.8" x14ac:dyDescent="0.3">
      <c r="A24" s="11"/>
      <c r="B24" s="8" t="s">
        <v>132</v>
      </c>
      <c r="C24" s="7" t="s">
        <v>6</v>
      </c>
      <c r="D24" s="7">
        <v>175</v>
      </c>
      <c r="E24" s="17"/>
      <c r="F24" s="13"/>
    </row>
    <row r="25" spans="1:6" ht="13.8" x14ac:dyDescent="0.3">
      <c r="A25" s="11"/>
      <c r="B25" s="8"/>
      <c r="C25" s="7"/>
      <c r="D25" s="7"/>
      <c r="E25" s="17"/>
      <c r="F25" s="13"/>
    </row>
    <row r="26" spans="1:6" ht="13.8" x14ac:dyDescent="0.3">
      <c r="A26" s="11"/>
      <c r="B26" s="30" t="s">
        <v>25</v>
      </c>
      <c r="C26" s="7"/>
      <c r="D26" s="7"/>
      <c r="E26" s="17"/>
      <c r="F26" s="13"/>
    </row>
    <row r="27" spans="1:6" ht="13.8" x14ac:dyDescent="0.3">
      <c r="A27" s="11"/>
      <c r="B27" s="8" t="s">
        <v>30</v>
      </c>
      <c r="C27" s="7" t="s">
        <v>6</v>
      </c>
      <c r="D27" s="7">
        <v>4</v>
      </c>
      <c r="E27" s="17"/>
      <c r="F27" s="13"/>
    </row>
    <row r="28" spans="1:6" ht="26.4" x14ac:dyDescent="0.3">
      <c r="A28" s="11"/>
      <c r="B28" s="8" t="s">
        <v>153</v>
      </c>
      <c r="C28" s="7" t="s">
        <v>6</v>
      </c>
      <c r="D28" s="7">
        <v>4</v>
      </c>
      <c r="E28" s="17"/>
      <c r="F28" s="13"/>
    </row>
    <row r="29" spans="1:6" ht="26.4" x14ac:dyDescent="0.3">
      <c r="A29" s="11"/>
      <c r="B29" s="8" t="s">
        <v>71</v>
      </c>
      <c r="C29" s="7" t="s">
        <v>6</v>
      </c>
      <c r="D29" s="7">
        <v>4</v>
      </c>
      <c r="E29" s="17"/>
      <c r="F29" s="13"/>
    </row>
    <row r="30" spans="1:6" ht="45" customHeight="1" x14ac:dyDescent="0.3">
      <c r="A30" s="11"/>
      <c r="B30" s="78" t="s">
        <v>162</v>
      </c>
      <c r="C30" s="7" t="s">
        <v>6</v>
      </c>
      <c r="D30" s="7">
        <v>8</v>
      </c>
      <c r="E30" s="17"/>
      <c r="F30" s="13"/>
    </row>
    <row r="31" spans="1:6" ht="13.8" x14ac:dyDescent="0.3">
      <c r="A31" s="11"/>
      <c r="B31" s="8"/>
      <c r="C31" s="7"/>
      <c r="D31" s="7"/>
      <c r="E31" s="17"/>
      <c r="F31" s="13"/>
    </row>
    <row r="32" spans="1:6" ht="13.8" x14ac:dyDescent="0.3">
      <c r="A32" s="11"/>
      <c r="B32" s="15" t="s">
        <v>19</v>
      </c>
      <c r="C32" s="7"/>
      <c r="D32" s="7"/>
      <c r="E32" s="17"/>
      <c r="F32" s="13"/>
    </row>
    <row r="33" spans="1:6" ht="93" customHeight="1" x14ac:dyDescent="0.3">
      <c r="A33" s="11"/>
      <c r="B33" s="14" t="s">
        <v>20</v>
      </c>
      <c r="C33" s="7"/>
      <c r="D33" s="7"/>
      <c r="E33" s="17"/>
      <c r="F33" s="13"/>
    </row>
    <row r="34" spans="1:6" ht="13.8" x14ac:dyDescent="0.3">
      <c r="A34" s="11"/>
      <c r="B34" s="14">
        <v>1</v>
      </c>
      <c r="C34" s="7"/>
      <c r="D34" s="7"/>
      <c r="E34" s="17"/>
      <c r="F34" s="13"/>
    </row>
    <row r="35" spans="1:6" ht="13.8" x14ac:dyDescent="0.3">
      <c r="A35" s="11"/>
      <c r="B35" s="14">
        <v>2</v>
      </c>
      <c r="C35" s="7"/>
      <c r="D35" s="7"/>
      <c r="E35" s="17">
        <v>0</v>
      </c>
      <c r="F35" s="13"/>
    </row>
    <row r="36" spans="1:6" ht="13.8" x14ac:dyDescent="0.3">
      <c r="A36" s="11"/>
      <c r="B36" s="14">
        <v>3</v>
      </c>
      <c r="C36" s="7"/>
      <c r="D36" s="7"/>
      <c r="E36" s="17">
        <v>0</v>
      </c>
      <c r="F36" s="13"/>
    </row>
    <row r="37" spans="1:6" ht="13.8" x14ac:dyDescent="0.3">
      <c r="A37" s="11"/>
      <c r="B37" s="14">
        <v>4</v>
      </c>
      <c r="C37" s="7"/>
      <c r="D37" s="7"/>
      <c r="E37" s="17">
        <v>0</v>
      </c>
      <c r="F37" s="13"/>
    </row>
    <row r="38" spans="1:6" ht="13.8" x14ac:dyDescent="0.3">
      <c r="A38" s="11"/>
      <c r="B38" s="14">
        <v>5</v>
      </c>
      <c r="C38" s="7"/>
      <c r="D38" s="7"/>
      <c r="E38" s="17">
        <v>0</v>
      </c>
      <c r="F38" s="13"/>
    </row>
    <row r="39" spans="1:6" ht="13.8" x14ac:dyDescent="0.25">
      <c r="A39" s="67"/>
      <c r="B39" s="67"/>
      <c r="C39" s="68"/>
      <c r="D39" s="68"/>
      <c r="E39" s="65" t="s">
        <v>23</v>
      </c>
      <c r="F39" s="69">
        <f>SUM(F10:F38)</f>
        <v>0</v>
      </c>
    </row>
  </sheetData>
  <printOptions horizontalCentered="1"/>
  <pageMargins left="0.70866141732283472" right="0.70866141732283472" top="0.74803149606299213" bottom="0.74803149606299213" header="0.31496062992125984" footer="0.31496062992125984"/>
  <pageSetup paperSize="140" scale="69" fitToHeight="0" orientation="portrait" r:id="rId1"/>
  <headerFooter>
    <oddHeader>&amp;LWITS - Library&amp;C         &amp;RHVAC BILL OF QUANTITIES</oddHeader>
    <oddFooter>&amp;C&amp;14Ventilation Fans&amp;R&amp;P of &amp;N</oddFooter>
  </headerFooter>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9D4CE43-FC54-4D9B-8D97-F997F9DFC85A}">
  <sheetPr>
    <pageSetUpPr fitToPage="1"/>
  </sheetPr>
  <dimension ref="A1:F70"/>
  <sheetViews>
    <sheetView tabSelected="1" view="pageBreakPreview" zoomScale="85" zoomScaleNormal="90" zoomScaleSheetLayoutView="85" workbookViewId="0">
      <pane xSplit="4" ySplit="10" topLeftCell="E24" activePane="bottomRight" state="frozen"/>
      <selection activeCell="B10" sqref="B10"/>
      <selection pane="topRight" activeCell="B10" sqref="B10"/>
      <selection pane="bottomLeft" activeCell="B10" sqref="B10"/>
      <selection pane="bottomRight" activeCell="J23" sqref="J23"/>
    </sheetView>
  </sheetViews>
  <sheetFormatPr defaultColWidth="9.109375" defaultRowHeight="15" customHeight="1" x14ac:dyDescent="0.3"/>
  <cols>
    <col min="1" max="1" width="12" style="1" bestFit="1" customWidth="1"/>
    <col min="2" max="2" width="61.6640625" style="1" customWidth="1"/>
    <col min="3" max="3" width="9.109375" style="3"/>
    <col min="4" max="4" width="10.6640625" style="3" customWidth="1"/>
    <col min="5" max="6" width="15.6640625" style="2" customWidth="1"/>
    <col min="7" max="16384" width="9.109375" style="1"/>
  </cols>
  <sheetData>
    <row r="1" spans="1:6" ht="15" customHeight="1" x14ac:dyDescent="0.3">
      <c r="A1" s="35" t="s">
        <v>15</v>
      </c>
      <c r="B1" s="36" t="str">
        <f>'Summary Page'!B1</f>
        <v>WITS - LIBRARY REDEVELOPMENT - HVAC</v>
      </c>
      <c r="C1" s="50"/>
      <c r="D1" s="51"/>
      <c r="E1" s="52"/>
      <c r="F1" s="37"/>
    </row>
    <row r="2" spans="1:6" s="4" customFormat="1" ht="15" customHeight="1" x14ac:dyDescent="0.3">
      <c r="A2" s="38" t="s">
        <v>16</v>
      </c>
      <c r="B2" s="39">
        <f>'Summary Page'!B2</f>
        <v>1001654</v>
      </c>
      <c r="C2" s="53"/>
      <c r="D2" s="54"/>
      <c r="E2" s="55"/>
      <c r="F2" s="40"/>
    </row>
    <row r="3" spans="1:6" s="4" customFormat="1" ht="15" customHeight="1" x14ac:dyDescent="0.3">
      <c r="A3" s="38" t="s">
        <v>17</v>
      </c>
      <c r="B3" s="41" t="str">
        <f>'Summary Page'!B3</f>
        <v>JUNE 2025</v>
      </c>
      <c r="C3" s="53"/>
      <c r="D3" s="54"/>
      <c r="E3" s="55"/>
      <c r="F3" s="40"/>
    </row>
    <row r="4" spans="1:6" s="4" customFormat="1" ht="15" customHeight="1" x14ac:dyDescent="0.3">
      <c r="A4" s="38" t="s">
        <v>24</v>
      </c>
      <c r="B4" s="41" t="str">
        <f>B10</f>
        <v>VRF Heat Recovery</v>
      </c>
      <c r="C4" s="53"/>
      <c r="D4" s="54"/>
      <c r="E4" s="55"/>
      <c r="F4" s="40"/>
    </row>
    <row r="5" spans="1:6" s="4" customFormat="1" ht="13.8" x14ac:dyDescent="0.3">
      <c r="A5" s="38" t="s">
        <v>29</v>
      </c>
      <c r="B5" s="41" t="str">
        <f>'Summary Page'!B5</f>
        <v>MEDICAL CAMPUS</v>
      </c>
      <c r="C5" s="55"/>
      <c r="D5" s="56"/>
      <c r="E5" s="56"/>
      <c r="F5" s="57"/>
    </row>
    <row r="6" spans="1:6" s="4" customFormat="1" ht="15" customHeight="1" x14ac:dyDescent="0.3">
      <c r="A6" s="42" t="s">
        <v>18</v>
      </c>
      <c r="B6" s="43" t="str">
        <f>'Summary Page'!B6</f>
        <v>A (For Tender)</v>
      </c>
      <c r="C6" s="58"/>
      <c r="D6" s="59"/>
      <c r="E6" s="60"/>
      <c r="F6" s="44"/>
    </row>
    <row r="7" spans="1:6" ht="15" customHeight="1" x14ac:dyDescent="0.3">
      <c r="A7" s="45" t="s">
        <v>0</v>
      </c>
      <c r="B7" s="45" t="s">
        <v>1</v>
      </c>
      <c r="C7" s="45" t="s">
        <v>5</v>
      </c>
      <c r="D7" s="45" t="s">
        <v>2</v>
      </c>
      <c r="E7" s="46" t="s">
        <v>3</v>
      </c>
      <c r="F7" s="46" t="s">
        <v>4</v>
      </c>
    </row>
    <row r="8" spans="1:6" ht="15" customHeight="1" x14ac:dyDescent="0.3">
      <c r="A8" s="5"/>
      <c r="B8" s="5"/>
      <c r="C8" s="5"/>
      <c r="D8" s="5"/>
      <c r="E8" s="5"/>
      <c r="F8" s="6"/>
    </row>
    <row r="9" spans="1:6" ht="15" customHeight="1" x14ac:dyDescent="0.3">
      <c r="A9" s="5"/>
      <c r="B9" s="5"/>
      <c r="C9" s="5"/>
      <c r="D9" s="5"/>
      <c r="E9" s="5"/>
      <c r="F9" s="6"/>
    </row>
    <row r="10" spans="1:6" ht="13.8" x14ac:dyDescent="0.3">
      <c r="A10" s="45"/>
      <c r="B10" s="45" t="s">
        <v>134</v>
      </c>
      <c r="C10" s="45"/>
      <c r="D10" s="45"/>
      <c r="E10" s="46"/>
      <c r="F10" s="46"/>
    </row>
    <row r="11" spans="1:6" ht="13.8" x14ac:dyDescent="0.3">
      <c r="A11" s="5"/>
      <c r="B11" s="5"/>
      <c r="C11" s="5"/>
      <c r="D11" s="5"/>
      <c r="E11" s="6"/>
      <c r="F11" s="6"/>
    </row>
    <row r="12" spans="1:6" ht="13.8" x14ac:dyDescent="0.3">
      <c r="A12" s="9"/>
      <c r="B12" s="12" t="s">
        <v>7</v>
      </c>
      <c r="C12" s="9"/>
      <c r="D12" s="9"/>
      <c r="E12" s="10"/>
      <c r="F12" s="10"/>
    </row>
    <row r="13" spans="1:6" ht="13.8" x14ac:dyDescent="0.3">
      <c r="A13" s="9"/>
      <c r="B13" s="11" t="s">
        <v>27</v>
      </c>
      <c r="C13" s="9"/>
      <c r="D13" s="9"/>
      <c r="E13" s="10"/>
      <c r="F13" s="10"/>
    </row>
    <row r="14" spans="1:6" ht="13.8" x14ac:dyDescent="0.3">
      <c r="A14" s="9"/>
      <c r="B14" s="11"/>
      <c r="C14" s="9"/>
      <c r="D14" s="9"/>
      <c r="E14" s="10"/>
      <c r="F14" s="10"/>
    </row>
    <row r="15" spans="1:6" ht="123" customHeight="1" x14ac:dyDescent="0.3">
      <c r="A15" s="11"/>
      <c r="B15" s="12" t="s">
        <v>94</v>
      </c>
      <c r="C15" s="7"/>
      <c r="D15" s="7"/>
      <c r="E15" s="13"/>
      <c r="F15" s="13"/>
    </row>
    <row r="16" spans="1:6" ht="13.8" x14ac:dyDescent="0.3">
      <c r="A16" s="11"/>
      <c r="B16" s="12"/>
      <c r="C16" s="7"/>
      <c r="D16" s="7"/>
      <c r="E16" s="13"/>
      <c r="F16" s="13"/>
    </row>
    <row r="17" spans="1:6" ht="29.4" customHeight="1" x14ac:dyDescent="0.3">
      <c r="A17" s="11"/>
      <c r="B17" s="12" t="s">
        <v>95</v>
      </c>
      <c r="C17" s="7"/>
      <c r="D17" s="7"/>
      <c r="E17" s="17"/>
      <c r="F17" s="13"/>
    </row>
    <row r="18" spans="1:6" ht="13.8" x14ac:dyDescent="0.3">
      <c r="A18" s="11"/>
      <c r="B18" s="11" t="s">
        <v>119</v>
      </c>
      <c r="C18" s="7" t="s">
        <v>6</v>
      </c>
      <c r="D18" s="7">
        <f>3</f>
        <v>3</v>
      </c>
      <c r="E18" s="17"/>
      <c r="F18" s="13">
        <f>D18*E18</f>
        <v>0</v>
      </c>
    </row>
    <row r="19" spans="1:6" ht="13.8" x14ac:dyDescent="0.3">
      <c r="A19" s="11"/>
      <c r="B19" s="11" t="s">
        <v>121</v>
      </c>
      <c r="C19" s="7" t="s">
        <v>6</v>
      </c>
      <c r="D19" s="7">
        <f>1</f>
        <v>1</v>
      </c>
      <c r="E19" s="17"/>
      <c r="F19" s="13">
        <f>D19*E19</f>
        <v>0</v>
      </c>
    </row>
    <row r="20" spans="1:6" ht="13.8" x14ac:dyDescent="0.3">
      <c r="A20" s="11"/>
      <c r="B20" s="11" t="s">
        <v>120</v>
      </c>
      <c r="C20" s="7" t="s">
        <v>6</v>
      </c>
      <c r="D20" s="7">
        <f>1</f>
        <v>1</v>
      </c>
      <c r="E20" s="17"/>
      <c r="F20" s="13">
        <f t="shared" ref="F20:F28" si="0">D20*E20</f>
        <v>0</v>
      </c>
    </row>
    <row r="21" spans="1:6" ht="13.8" x14ac:dyDescent="0.3">
      <c r="A21" s="11"/>
      <c r="B21" s="11" t="s">
        <v>122</v>
      </c>
      <c r="C21" s="7" t="s">
        <v>6</v>
      </c>
      <c r="D21" s="7">
        <f>3</f>
        <v>3</v>
      </c>
      <c r="E21" s="17"/>
      <c r="F21" s="13">
        <f t="shared" si="0"/>
        <v>0</v>
      </c>
    </row>
    <row r="22" spans="1:6" ht="13.8" x14ac:dyDescent="0.3">
      <c r="A22" s="11"/>
      <c r="B22" s="76" t="s">
        <v>157</v>
      </c>
      <c r="C22" s="7" t="s">
        <v>6</v>
      </c>
      <c r="D22" s="7">
        <v>3</v>
      </c>
      <c r="E22" s="17"/>
      <c r="F22" s="13">
        <f t="shared" si="0"/>
        <v>0</v>
      </c>
    </row>
    <row r="23" spans="1:6" ht="13.8" x14ac:dyDescent="0.3">
      <c r="A23" s="11"/>
      <c r="B23" s="11" t="s">
        <v>123</v>
      </c>
      <c r="C23" s="7" t="s">
        <v>6</v>
      </c>
      <c r="D23" s="7">
        <f>3+2</f>
        <v>5</v>
      </c>
      <c r="E23" s="17"/>
      <c r="F23" s="13">
        <f t="shared" si="0"/>
        <v>0</v>
      </c>
    </row>
    <row r="24" spans="1:6" ht="13.8" x14ac:dyDescent="0.3">
      <c r="A24" s="11"/>
      <c r="B24" s="76" t="s">
        <v>157</v>
      </c>
      <c r="C24" s="7" t="s">
        <v>6</v>
      </c>
      <c r="D24" s="7">
        <v>5</v>
      </c>
      <c r="E24" s="17"/>
      <c r="F24" s="13">
        <f t="shared" si="0"/>
        <v>0</v>
      </c>
    </row>
    <row r="25" spans="1:6" ht="13.8" x14ac:dyDescent="0.3">
      <c r="A25" s="11"/>
      <c r="B25" s="11" t="s">
        <v>124</v>
      </c>
      <c r="C25" s="7" t="s">
        <v>6</v>
      </c>
      <c r="D25" s="7">
        <f>7</f>
        <v>7</v>
      </c>
      <c r="E25" s="17"/>
      <c r="F25" s="13">
        <f t="shared" si="0"/>
        <v>0</v>
      </c>
    </row>
    <row r="26" spans="1:6" ht="13.8" x14ac:dyDescent="0.3">
      <c r="A26" s="11"/>
      <c r="B26" s="76" t="s">
        <v>157</v>
      </c>
      <c r="C26" s="7" t="s">
        <v>6</v>
      </c>
      <c r="D26" s="7">
        <v>7</v>
      </c>
      <c r="E26" s="17"/>
      <c r="F26" s="13">
        <f t="shared" si="0"/>
        <v>0</v>
      </c>
    </row>
    <row r="27" spans="1:6" ht="13.8" x14ac:dyDescent="0.3">
      <c r="A27" s="11"/>
      <c r="B27" s="11" t="s">
        <v>125</v>
      </c>
      <c r="C27" s="7" t="s">
        <v>6</v>
      </c>
      <c r="D27" s="7">
        <f>1</f>
        <v>1</v>
      </c>
      <c r="E27" s="17"/>
      <c r="F27" s="13">
        <f t="shared" si="0"/>
        <v>0</v>
      </c>
    </row>
    <row r="28" spans="1:6" ht="13.8" x14ac:dyDescent="0.3">
      <c r="A28" s="11"/>
      <c r="B28" s="76" t="s">
        <v>157</v>
      </c>
      <c r="C28" s="7" t="s">
        <v>6</v>
      </c>
      <c r="D28" s="7">
        <v>1</v>
      </c>
      <c r="E28" s="17"/>
      <c r="F28" s="13">
        <f t="shared" si="0"/>
        <v>0</v>
      </c>
    </row>
    <row r="29" spans="1:6" ht="13.8" x14ac:dyDescent="0.3">
      <c r="A29" s="11"/>
      <c r="B29" s="11"/>
      <c r="C29" s="7"/>
      <c r="D29" s="7"/>
      <c r="E29" s="17"/>
      <c r="F29" s="13"/>
    </row>
    <row r="30" spans="1:6" ht="13.8" x14ac:dyDescent="0.3">
      <c r="A30" s="11"/>
      <c r="B30" s="12" t="s">
        <v>96</v>
      </c>
      <c r="C30" s="7"/>
      <c r="D30" s="7"/>
      <c r="E30" s="17"/>
      <c r="F30" s="13"/>
    </row>
    <row r="31" spans="1:6" ht="13.8" x14ac:dyDescent="0.3">
      <c r="A31" s="11"/>
      <c r="B31" s="8" t="s">
        <v>97</v>
      </c>
      <c r="C31" s="7" t="s">
        <v>6</v>
      </c>
      <c r="D31" s="7">
        <v>21</v>
      </c>
      <c r="E31" s="17"/>
      <c r="F31" s="13"/>
    </row>
    <row r="32" spans="1:6" ht="13.8" x14ac:dyDescent="0.3">
      <c r="A32" s="11"/>
      <c r="B32" s="11"/>
      <c r="C32" s="7"/>
      <c r="D32" s="7"/>
      <c r="E32" s="17"/>
      <c r="F32" s="13"/>
    </row>
    <row r="33" spans="1:6" ht="13.8" x14ac:dyDescent="0.3">
      <c r="A33" s="11"/>
      <c r="B33" s="12" t="s">
        <v>90</v>
      </c>
      <c r="C33" s="7"/>
      <c r="D33" s="7"/>
      <c r="E33" s="17"/>
      <c r="F33" s="13"/>
    </row>
    <row r="34" spans="1:6" ht="13.8" x14ac:dyDescent="0.3">
      <c r="A34" s="11"/>
      <c r="B34" s="8" t="s">
        <v>83</v>
      </c>
      <c r="C34" s="7" t="s">
        <v>6</v>
      </c>
      <c r="D34" s="7">
        <v>5</v>
      </c>
      <c r="E34" s="17"/>
      <c r="F34" s="13">
        <f t="shared" ref="F34" si="1">D34*E34</f>
        <v>0</v>
      </c>
    </row>
    <row r="35" spans="1:6" ht="13.8" x14ac:dyDescent="0.3">
      <c r="A35" s="11"/>
      <c r="B35" s="8"/>
      <c r="C35" s="7"/>
      <c r="D35" s="7"/>
      <c r="E35" s="17"/>
      <c r="F35" s="13"/>
    </row>
    <row r="36" spans="1:6" ht="70.2" customHeight="1" x14ac:dyDescent="0.3">
      <c r="A36" s="11"/>
      <c r="B36" s="30" t="s">
        <v>98</v>
      </c>
      <c r="C36" s="7" t="s">
        <v>38</v>
      </c>
      <c r="D36" s="7">
        <v>1</v>
      </c>
      <c r="E36" s="17"/>
      <c r="F36" s="13">
        <f t="shared" ref="F36:F45" si="2">D36*E36</f>
        <v>0</v>
      </c>
    </row>
    <row r="37" spans="1:6" ht="13.8" x14ac:dyDescent="0.3">
      <c r="A37" s="11"/>
      <c r="B37" s="8"/>
      <c r="C37" s="7"/>
      <c r="D37" s="7"/>
      <c r="E37" s="17"/>
      <c r="F37" s="13"/>
    </row>
    <row r="38" spans="1:6" ht="13.8" x14ac:dyDescent="0.3">
      <c r="A38" s="11"/>
      <c r="B38" s="30" t="s">
        <v>75</v>
      </c>
      <c r="C38" s="7"/>
      <c r="D38" s="7"/>
      <c r="E38" s="17"/>
      <c r="F38" s="13"/>
    </row>
    <row r="39" spans="1:6" ht="13.8" x14ac:dyDescent="0.3">
      <c r="A39" s="11"/>
      <c r="B39" s="8" t="s">
        <v>38</v>
      </c>
      <c r="C39" s="7" t="s">
        <v>38</v>
      </c>
      <c r="D39" s="7">
        <v>1</v>
      </c>
      <c r="E39" s="17"/>
      <c r="F39" s="13">
        <f t="shared" si="2"/>
        <v>0</v>
      </c>
    </row>
    <row r="40" spans="1:6" ht="13.8" x14ac:dyDescent="0.3">
      <c r="A40" s="11"/>
      <c r="B40" s="8"/>
      <c r="C40" s="7"/>
      <c r="D40" s="7"/>
      <c r="E40" s="17"/>
      <c r="F40" s="13"/>
    </row>
    <row r="41" spans="1:6" ht="13.8" x14ac:dyDescent="0.3">
      <c r="A41" s="11"/>
      <c r="B41" s="72" t="s">
        <v>99</v>
      </c>
      <c r="C41" s="73"/>
      <c r="D41" s="73"/>
      <c r="E41" s="17"/>
      <c r="F41" s="13"/>
    </row>
    <row r="42" spans="1:6" ht="13.8" x14ac:dyDescent="0.3">
      <c r="A42" s="11"/>
      <c r="B42" s="74" t="s">
        <v>38</v>
      </c>
      <c r="C42" s="73" t="s">
        <v>38</v>
      </c>
      <c r="D42" s="73">
        <v>1</v>
      </c>
      <c r="E42" s="17"/>
      <c r="F42" s="13">
        <f t="shared" si="2"/>
        <v>0</v>
      </c>
    </row>
    <row r="43" spans="1:6" ht="13.8" x14ac:dyDescent="0.3">
      <c r="A43" s="11"/>
      <c r="B43" s="8"/>
      <c r="C43" s="7"/>
      <c r="D43" s="7"/>
      <c r="E43" s="17"/>
      <c r="F43" s="13"/>
    </row>
    <row r="44" spans="1:6" ht="13.8" x14ac:dyDescent="0.3">
      <c r="A44" s="11"/>
      <c r="B44" s="72" t="s">
        <v>89</v>
      </c>
      <c r="C44" s="73"/>
      <c r="D44" s="73"/>
      <c r="E44" s="17"/>
      <c r="F44" s="13"/>
    </row>
    <row r="45" spans="1:6" ht="13.8" x14ac:dyDescent="0.3">
      <c r="A45" s="11"/>
      <c r="B45" s="74" t="s">
        <v>100</v>
      </c>
      <c r="C45" s="73" t="s">
        <v>70</v>
      </c>
      <c r="D45" s="73">
        <f>21*10</f>
        <v>210</v>
      </c>
      <c r="E45" s="17"/>
      <c r="F45" s="13">
        <f t="shared" si="2"/>
        <v>0</v>
      </c>
    </row>
    <row r="46" spans="1:6" ht="13.8" x14ac:dyDescent="0.3">
      <c r="A46" s="11"/>
      <c r="B46" s="74"/>
      <c r="C46" s="73"/>
      <c r="D46" s="73"/>
      <c r="E46" s="17"/>
      <c r="F46" s="13"/>
    </row>
    <row r="47" spans="1:6" ht="13.8" x14ac:dyDescent="0.3">
      <c r="A47" s="11"/>
      <c r="B47" s="30" t="s">
        <v>76</v>
      </c>
      <c r="C47" s="7"/>
      <c r="D47" s="7"/>
      <c r="E47" s="17"/>
      <c r="F47" s="13"/>
    </row>
    <row r="48" spans="1:6" ht="13.8" x14ac:dyDescent="0.3">
      <c r="A48" s="11"/>
      <c r="B48" s="8" t="s">
        <v>38</v>
      </c>
      <c r="C48" s="7" t="s">
        <v>38</v>
      </c>
      <c r="D48" s="7">
        <v>1</v>
      </c>
      <c r="E48" s="17"/>
      <c r="F48" s="13">
        <f t="shared" ref="F48:F55" si="3">D48*E48</f>
        <v>0</v>
      </c>
    </row>
    <row r="49" spans="1:6" ht="13.8" x14ac:dyDescent="0.3">
      <c r="A49" s="11"/>
      <c r="B49" s="8"/>
      <c r="C49" s="7"/>
      <c r="D49" s="7"/>
      <c r="E49" s="17"/>
      <c r="F49" s="13"/>
    </row>
    <row r="50" spans="1:6" ht="13.8" x14ac:dyDescent="0.3">
      <c r="A50" s="11"/>
      <c r="B50" s="30" t="s">
        <v>101</v>
      </c>
      <c r="C50" s="7" t="s">
        <v>38</v>
      </c>
      <c r="D50" s="7">
        <v>1</v>
      </c>
      <c r="E50" s="17"/>
      <c r="F50" s="13">
        <f t="shared" si="3"/>
        <v>0</v>
      </c>
    </row>
    <row r="51" spans="1:6" ht="13.8" x14ac:dyDescent="0.3">
      <c r="A51" s="11"/>
      <c r="B51" s="70"/>
      <c r="C51" s="7"/>
      <c r="D51" s="7"/>
      <c r="E51" s="17"/>
      <c r="F51" s="13"/>
    </row>
    <row r="52" spans="1:6" ht="26.4" x14ac:dyDescent="0.3">
      <c r="A52" s="11"/>
      <c r="B52" s="30" t="s">
        <v>102</v>
      </c>
      <c r="C52" s="7" t="s">
        <v>38</v>
      </c>
      <c r="D52" s="7">
        <v>1</v>
      </c>
      <c r="E52" s="17"/>
      <c r="F52" s="13">
        <f t="shared" si="3"/>
        <v>0</v>
      </c>
    </row>
    <row r="53" spans="1:6" ht="13.8" x14ac:dyDescent="0.3">
      <c r="A53" s="11"/>
      <c r="B53" s="8"/>
      <c r="C53" s="7"/>
      <c r="D53" s="7"/>
      <c r="E53" s="17"/>
      <c r="F53" s="13"/>
    </row>
    <row r="54" spans="1:6" ht="13.8" x14ac:dyDescent="0.3">
      <c r="A54" s="11"/>
      <c r="B54" s="30" t="s">
        <v>86</v>
      </c>
      <c r="C54" s="7"/>
      <c r="D54" s="7"/>
      <c r="E54" s="17"/>
      <c r="F54" s="13"/>
    </row>
    <row r="55" spans="1:6" ht="26.4" x14ac:dyDescent="0.3">
      <c r="A55" s="11"/>
      <c r="B55" s="75" t="s">
        <v>133</v>
      </c>
      <c r="C55" s="7" t="s">
        <v>6</v>
      </c>
      <c r="D55" s="7">
        <v>1</v>
      </c>
      <c r="E55" s="17"/>
      <c r="F55" s="13">
        <f t="shared" si="3"/>
        <v>0</v>
      </c>
    </row>
    <row r="56" spans="1:6" ht="13.8" x14ac:dyDescent="0.3">
      <c r="A56" s="11"/>
      <c r="B56" s="8"/>
      <c r="C56" s="7"/>
      <c r="D56" s="7"/>
      <c r="E56" s="17"/>
      <c r="F56" s="13"/>
    </row>
    <row r="57" spans="1:6" ht="13.8" x14ac:dyDescent="0.3">
      <c r="A57" s="11"/>
      <c r="B57" s="30" t="s">
        <v>84</v>
      </c>
      <c r="C57" s="7"/>
      <c r="D57" s="7"/>
      <c r="E57" s="17"/>
      <c r="F57" s="13"/>
    </row>
    <row r="58" spans="1:6" ht="26.4" x14ac:dyDescent="0.3">
      <c r="A58" s="11"/>
      <c r="B58" s="8" t="s">
        <v>85</v>
      </c>
      <c r="C58" s="7" t="s">
        <v>6</v>
      </c>
      <c r="D58" s="7">
        <f>21+5+1</f>
        <v>27</v>
      </c>
      <c r="E58" s="17"/>
      <c r="F58" s="13">
        <f t="shared" ref="F58:F61" si="4">D58*E58</f>
        <v>0</v>
      </c>
    </row>
    <row r="59" spans="1:6" ht="13.8" x14ac:dyDescent="0.3">
      <c r="A59" s="11"/>
      <c r="B59" s="8" t="s">
        <v>87</v>
      </c>
      <c r="C59" s="7" t="s">
        <v>6</v>
      </c>
      <c r="D59" s="7">
        <v>1</v>
      </c>
      <c r="E59" s="17"/>
      <c r="F59" s="13">
        <f t="shared" si="4"/>
        <v>0</v>
      </c>
    </row>
    <row r="60" spans="1:6" ht="13.8" x14ac:dyDescent="0.3">
      <c r="A60" s="11"/>
      <c r="B60" s="8" t="s">
        <v>88</v>
      </c>
      <c r="C60" s="7" t="s">
        <v>38</v>
      </c>
      <c r="D60" s="7">
        <v>1</v>
      </c>
      <c r="E60" s="17"/>
      <c r="F60" s="13">
        <f t="shared" si="4"/>
        <v>0</v>
      </c>
    </row>
    <row r="61" spans="1:6" ht="26.4" x14ac:dyDescent="0.3">
      <c r="A61" s="11"/>
      <c r="B61" s="8" t="s">
        <v>103</v>
      </c>
      <c r="C61" s="7" t="s">
        <v>6</v>
      </c>
      <c r="D61" s="7">
        <v>1</v>
      </c>
      <c r="E61" s="17"/>
      <c r="F61" s="13">
        <f t="shared" si="4"/>
        <v>0</v>
      </c>
    </row>
    <row r="62" spans="1:6" ht="13.8" x14ac:dyDescent="0.3">
      <c r="A62" s="11"/>
      <c r="B62" s="12"/>
      <c r="C62" s="7"/>
      <c r="D62" s="7"/>
      <c r="E62" s="13"/>
      <c r="F62" s="13"/>
    </row>
    <row r="63" spans="1:6" ht="13.8" x14ac:dyDescent="0.3">
      <c r="A63" s="11"/>
      <c r="B63" s="15" t="s">
        <v>19</v>
      </c>
      <c r="C63" s="7"/>
      <c r="D63" s="7"/>
      <c r="E63" s="17"/>
      <c r="F63" s="13"/>
    </row>
    <row r="64" spans="1:6" ht="92.4" x14ac:dyDescent="0.3">
      <c r="A64" s="11"/>
      <c r="B64" s="14" t="s">
        <v>20</v>
      </c>
      <c r="C64" s="7"/>
      <c r="D64" s="7"/>
      <c r="E64" s="17"/>
      <c r="F64" s="13"/>
    </row>
    <row r="65" spans="1:6" ht="13.8" x14ac:dyDescent="0.3">
      <c r="A65" s="11"/>
      <c r="B65" s="14">
        <v>1</v>
      </c>
      <c r="C65" s="7"/>
      <c r="D65" s="7"/>
      <c r="E65" s="17"/>
      <c r="F65" s="13"/>
    </row>
    <row r="66" spans="1:6" ht="13.8" x14ac:dyDescent="0.3">
      <c r="A66" s="11"/>
      <c r="B66" s="14">
        <v>2</v>
      </c>
      <c r="C66" s="7"/>
      <c r="D66" s="7"/>
      <c r="E66" s="17">
        <v>0</v>
      </c>
      <c r="F66" s="13"/>
    </row>
    <row r="67" spans="1:6" ht="13.8" x14ac:dyDescent="0.3">
      <c r="A67" s="11"/>
      <c r="B67" s="14">
        <v>3</v>
      </c>
      <c r="C67" s="7"/>
      <c r="D67" s="7"/>
      <c r="E67" s="17">
        <v>0</v>
      </c>
      <c r="F67" s="13"/>
    </row>
    <row r="68" spans="1:6" ht="13.8" x14ac:dyDescent="0.3">
      <c r="A68" s="11"/>
      <c r="B68" s="14">
        <v>4</v>
      </c>
      <c r="C68" s="7"/>
      <c r="D68" s="7"/>
      <c r="E68" s="17">
        <v>0</v>
      </c>
      <c r="F68" s="13"/>
    </row>
    <row r="69" spans="1:6" ht="13.8" x14ac:dyDescent="0.3">
      <c r="A69" s="11"/>
      <c r="B69" s="14">
        <v>5</v>
      </c>
      <c r="C69" s="7"/>
      <c r="D69" s="7"/>
      <c r="E69" s="17">
        <v>0</v>
      </c>
      <c r="F69" s="13"/>
    </row>
    <row r="70" spans="1:6" ht="13.8" x14ac:dyDescent="0.25">
      <c r="A70" s="67"/>
      <c r="B70" s="67"/>
      <c r="C70" s="68"/>
      <c r="D70" s="68"/>
      <c r="E70" s="65" t="s">
        <v>23</v>
      </c>
      <c r="F70" s="69">
        <f>SUM(F12:F69)</f>
        <v>0</v>
      </c>
    </row>
  </sheetData>
  <printOptions horizontalCentered="1"/>
  <pageMargins left="0.70866141732283472" right="0.70866141732283472" top="0.74803149606299213" bottom="0.74803149606299213" header="0.31496062992125984" footer="0.31496062992125984"/>
  <pageSetup paperSize="140" scale="69" fitToHeight="0" orientation="portrait" r:id="rId1"/>
  <headerFooter>
    <oddHeader>&amp;LWITS - Library&amp;C         &amp;RHVAC BILL OF QUANTITIES</oddHeader>
    <oddFooter>&amp;C&amp;14VRF Heat Recovery&amp;R&amp;P of &amp;N</oddFoot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8B5071-07C8-4D69-8AE7-EAA56572959A}">
  <sheetPr>
    <pageSetUpPr fitToPage="1"/>
  </sheetPr>
  <dimension ref="A1:F47"/>
  <sheetViews>
    <sheetView view="pageBreakPreview" zoomScale="85" zoomScaleNormal="90" zoomScaleSheetLayoutView="85" workbookViewId="0">
      <pane xSplit="4" ySplit="10" topLeftCell="E15" activePane="bottomRight" state="frozen"/>
      <selection activeCell="B10" sqref="B10"/>
      <selection pane="topRight" activeCell="B10" sqref="B10"/>
      <selection pane="bottomLeft" activeCell="B10" sqref="B10"/>
      <selection pane="bottomRight" activeCell="H21" sqref="H21"/>
    </sheetView>
  </sheetViews>
  <sheetFormatPr defaultColWidth="9.109375" defaultRowHeight="15" customHeight="1" x14ac:dyDescent="0.3"/>
  <cols>
    <col min="1" max="1" width="12" style="1" bestFit="1" customWidth="1"/>
    <col min="2" max="2" width="61.6640625" style="1" customWidth="1"/>
    <col min="3" max="3" width="9.109375" style="3"/>
    <col min="4" max="4" width="10.6640625" style="3" customWidth="1"/>
    <col min="5" max="6" width="15.6640625" style="2" customWidth="1"/>
    <col min="7" max="16384" width="9.109375" style="1"/>
  </cols>
  <sheetData>
    <row r="1" spans="1:6" ht="15" customHeight="1" x14ac:dyDescent="0.3">
      <c r="A1" s="35" t="s">
        <v>15</v>
      </c>
      <c r="B1" s="36" t="str">
        <f>'Summary Page'!B1</f>
        <v>WITS - LIBRARY REDEVELOPMENT - HVAC</v>
      </c>
      <c r="C1" s="50"/>
      <c r="D1" s="51"/>
      <c r="E1" s="52"/>
      <c r="F1" s="37"/>
    </row>
    <row r="2" spans="1:6" s="4" customFormat="1" ht="15" customHeight="1" x14ac:dyDescent="0.3">
      <c r="A2" s="38" t="s">
        <v>16</v>
      </c>
      <c r="B2" s="39">
        <f>'Summary Page'!B2</f>
        <v>1001654</v>
      </c>
      <c r="C2" s="53"/>
      <c r="D2" s="54"/>
      <c r="E2" s="55"/>
      <c r="F2" s="40"/>
    </row>
    <row r="3" spans="1:6" s="4" customFormat="1" ht="15" customHeight="1" x14ac:dyDescent="0.3">
      <c r="A3" s="38" t="s">
        <v>17</v>
      </c>
      <c r="B3" s="41" t="str">
        <f>'Summary Page'!B3</f>
        <v>JUNE 2025</v>
      </c>
      <c r="C3" s="53"/>
      <c r="D3" s="54"/>
      <c r="E3" s="55"/>
      <c r="F3" s="40"/>
    </row>
    <row r="4" spans="1:6" s="4" customFormat="1" ht="15" customHeight="1" x14ac:dyDescent="0.3">
      <c r="A4" s="38" t="s">
        <v>24</v>
      </c>
      <c r="B4" s="41" t="str">
        <f>B10</f>
        <v>DX Split</v>
      </c>
      <c r="C4" s="53"/>
      <c r="D4" s="54"/>
      <c r="E4" s="55"/>
      <c r="F4" s="40"/>
    </row>
    <row r="5" spans="1:6" s="4" customFormat="1" ht="13.8" x14ac:dyDescent="0.3">
      <c r="A5" s="38" t="s">
        <v>29</v>
      </c>
      <c r="B5" s="41" t="str">
        <f>'Summary Page'!B5</f>
        <v>MEDICAL CAMPUS</v>
      </c>
      <c r="C5" s="55"/>
      <c r="D5" s="56"/>
      <c r="E5" s="56"/>
      <c r="F5" s="57"/>
    </row>
    <row r="6" spans="1:6" s="4" customFormat="1" ht="15" customHeight="1" x14ac:dyDescent="0.3">
      <c r="A6" s="42" t="s">
        <v>18</v>
      </c>
      <c r="B6" s="43" t="str">
        <f>'Summary Page'!B6</f>
        <v>A (For Tender)</v>
      </c>
      <c r="C6" s="58"/>
      <c r="D6" s="59"/>
      <c r="E6" s="60"/>
      <c r="F6" s="44"/>
    </row>
    <row r="7" spans="1:6" ht="15" customHeight="1" x14ac:dyDescent="0.3">
      <c r="A7" s="45" t="s">
        <v>0</v>
      </c>
      <c r="B7" s="45" t="s">
        <v>1</v>
      </c>
      <c r="C7" s="45" t="s">
        <v>5</v>
      </c>
      <c r="D7" s="45" t="s">
        <v>2</v>
      </c>
      <c r="E7" s="46" t="s">
        <v>3</v>
      </c>
      <c r="F7" s="46" t="s">
        <v>4</v>
      </c>
    </row>
    <row r="8" spans="1:6" ht="15" customHeight="1" x14ac:dyDescent="0.3">
      <c r="A8" s="5"/>
      <c r="B8" s="5"/>
      <c r="C8" s="5"/>
      <c r="D8" s="5"/>
      <c r="E8" s="5"/>
      <c r="F8" s="6"/>
    </row>
    <row r="9" spans="1:6" ht="15" customHeight="1" x14ac:dyDescent="0.3">
      <c r="A9" s="5"/>
      <c r="B9" s="5"/>
      <c r="C9" s="5"/>
      <c r="D9" s="5"/>
      <c r="E9" s="5"/>
      <c r="F9" s="6"/>
    </row>
    <row r="10" spans="1:6" ht="13.8" x14ac:dyDescent="0.3">
      <c r="A10" s="45"/>
      <c r="B10" s="45" t="s">
        <v>135</v>
      </c>
      <c r="C10" s="45"/>
      <c r="D10" s="45"/>
      <c r="E10" s="46"/>
      <c r="F10" s="46"/>
    </row>
    <row r="11" spans="1:6" ht="13.8" x14ac:dyDescent="0.3">
      <c r="A11" s="5"/>
      <c r="B11" s="5"/>
      <c r="C11" s="5"/>
      <c r="D11" s="5"/>
      <c r="E11" s="6"/>
      <c r="F11" s="6"/>
    </row>
    <row r="12" spans="1:6" ht="13.8" x14ac:dyDescent="0.3">
      <c r="A12" s="9"/>
      <c r="B12" s="12" t="s">
        <v>7</v>
      </c>
      <c r="C12" s="9"/>
      <c r="D12" s="9"/>
      <c r="E12" s="10"/>
      <c r="F12" s="10"/>
    </row>
    <row r="13" spans="1:6" ht="13.8" x14ac:dyDescent="0.3">
      <c r="A13" s="9"/>
      <c r="B13" s="11" t="s">
        <v>27</v>
      </c>
      <c r="C13" s="9"/>
      <c r="D13" s="9"/>
      <c r="E13" s="10"/>
      <c r="F13" s="10"/>
    </row>
    <row r="14" spans="1:6" ht="13.8" x14ac:dyDescent="0.3">
      <c r="A14" s="9"/>
      <c r="B14" s="11"/>
      <c r="C14" s="9"/>
      <c r="D14" s="9"/>
      <c r="E14" s="10"/>
      <c r="F14" s="10"/>
    </row>
    <row r="15" spans="1:6" ht="123" customHeight="1" x14ac:dyDescent="0.3">
      <c r="A15" s="11"/>
      <c r="B15" s="12" t="s">
        <v>126</v>
      </c>
      <c r="C15" s="7"/>
      <c r="D15" s="7"/>
      <c r="E15" s="13"/>
      <c r="F15" s="13"/>
    </row>
    <row r="16" spans="1:6" ht="13.8" x14ac:dyDescent="0.3">
      <c r="A16" s="11"/>
      <c r="B16" s="12"/>
      <c r="C16" s="7"/>
      <c r="D16" s="7"/>
      <c r="E16" s="13"/>
      <c r="F16" s="13"/>
    </row>
    <row r="17" spans="1:6" ht="52.8" x14ac:dyDescent="0.3">
      <c r="A17" s="11"/>
      <c r="B17" s="12" t="s">
        <v>127</v>
      </c>
      <c r="C17" s="7"/>
      <c r="D17" s="7"/>
      <c r="E17" s="17"/>
      <c r="F17" s="13"/>
    </row>
    <row r="18" spans="1:6" ht="13.8" x14ac:dyDescent="0.3">
      <c r="A18" s="11"/>
      <c r="B18" s="11" t="s">
        <v>128</v>
      </c>
      <c r="C18" s="7" t="s">
        <v>6</v>
      </c>
      <c r="D18" s="7">
        <v>1</v>
      </c>
      <c r="E18" s="17"/>
      <c r="F18" s="13">
        <f>D18*E18</f>
        <v>0</v>
      </c>
    </row>
    <row r="19" spans="1:6" ht="13.8" x14ac:dyDescent="0.3">
      <c r="A19" s="11"/>
      <c r="B19" s="11"/>
      <c r="C19" s="7"/>
      <c r="D19" s="7"/>
      <c r="E19" s="17"/>
      <c r="F19" s="13"/>
    </row>
    <row r="20" spans="1:6" ht="13.8" x14ac:dyDescent="0.3">
      <c r="A20" s="11"/>
      <c r="B20" s="8"/>
      <c r="C20" s="7"/>
      <c r="D20" s="7"/>
      <c r="E20" s="17"/>
      <c r="F20" s="13"/>
    </row>
    <row r="21" spans="1:6" ht="70.2" customHeight="1" x14ac:dyDescent="0.3">
      <c r="A21" s="11"/>
      <c r="B21" s="30" t="s">
        <v>129</v>
      </c>
      <c r="C21" s="7" t="s">
        <v>38</v>
      </c>
      <c r="D21" s="7">
        <v>1</v>
      </c>
      <c r="E21" s="17"/>
      <c r="F21" s="13">
        <f t="shared" ref="F21:F30" si="0">D21*E21</f>
        <v>0</v>
      </c>
    </row>
    <row r="22" spans="1:6" ht="13.8" x14ac:dyDescent="0.3">
      <c r="A22" s="11"/>
      <c r="B22" s="8"/>
      <c r="C22" s="7"/>
      <c r="D22" s="7"/>
      <c r="E22" s="17"/>
      <c r="F22" s="13"/>
    </row>
    <row r="23" spans="1:6" ht="13.8" x14ac:dyDescent="0.3">
      <c r="A23" s="11"/>
      <c r="B23" s="30" t="s">
        <v>75</v>
      </c>
      <c r="C23" s="7"/>
      <c r="D23" s="7"/>
      <c r="E23" s="17"/>
      <c r="F23" s="13"/>
    </row>
    <row r="24" spans="1:6" ht="13.8" x14ac:dyDescent="0.3">
      <c r="A24" s="11"/>
      <c r="B24" s="8" t="s">
        <v>38</v>
      </c>
      <c r="C24" s="7" t="s">
        <v>38</v>
      </c>
      <c r="D24" s="7">
        <v>1</v>
      </c>
      <c r="E24" s="17"/>
      <c r="F24" s="13">
        <f t="shared" si="0"/>
        <v>0</v>
      </c>
    </row>
    <row r="25" spans="1:6" ht="13.8" x14ac:dyDescent="0.3">
      <c r="A25" s="11"/>
      <c r="B25" s="8"/>
      <c r="C25" s="7"/>
      <c r="D25" s="7"/>
      <c r="E25" s="17"/>
      <c r="F25" s="13"/>
    </row>
    <row r="26" spans="1:6" ht="13.8" x14ac:dyDescent="0.3">
      <c r="A26" s="11"/>
      <c r="B26" s="72" t="s">
        <v>99</v>
      </c>
      <c r="C26" s="73"/>
      <c r="D26" s="73"/>
      <c r="E26" s="17"/>
      <c r="F26" s="13"/>
    </row>
    <row r="27" spans="1:6" ht="13.8" x14ac:dyDescent="0.3">
      <c r="A27" s="11"/>
      <c r="B27" s="74" t="s">
        <v>38</v>
      </c>
      <c r="C27" s="73" t="s">
        <v>38</v>
      </c>
      <c r="D27" s="73">
        <v>1</v>
      </c>
      <c r="E27" s="17"/>
      <c r="F27" s="13">
        <f t="shared" si="0"/>
        <v>0</v>
      </c>
    </row>
    <row r="28" spans="1:6" ht="13.8" x14ac:dyDescent="0.3">
      <c r="A28" s="11"/>
      <c r="B28" s="8"/>
      <c r="C28" s="7"/>
      <c r="D28" s="7"/>
      <c r="E28" s="17"/>
      <c r="F28" s="13"/>
    </row>
    <row r="29" spans="1:6" ht="13.8" x14ac:dyDescent="0.3">
      <c r="A29" s="11"/>
      <c r="B29" s="72" t="s">
        <v>89</v>
      </c>
      <c r="C29" s="73"/>
      <c r="D29" s="73"/>
      <c r="E29" s="17"/>
      <c r="F29" s="13"/>
    </row>
    <row r="30" spans="1:6" ht="13.8" x14ac:dyDescent="0.3">
      <c r="A30" s="11"/>
      <c r="B30" s="74" t="s">
        <v>100</v>
      </c>
      <c r="C30" s="73" t="s">
        <v>70</v>
      </c>
      <c r="D30" s="73">
        <f>1*10</f>
        <v>10</v>
      </c>
      <c r="E30" s="17"/>
      <c r="F30" s="13">
        <f t="shared" si="0"/>
        <v>0</v>
      </c>
    </row>
    <row r="31" spans="1:6" ht="13.8" x14ac:dyDescent="0.3">
      <c r="A31" s="11"/>
      <c r="B31" s="74"/>
      <c r="C31" s="73"/>
      <c r="D31" s="73"/>
      <c r="E31" s="17"/>
      <c r="F31" s="13"/>
    </row>
    <row r="32" spans="1:6" ht="13.8" x14ac:dyDescent="0.3">
      <c r="A32" s="11"/>
      <c r="B32" s="30" t="s">
        <v>101</v>
      </c>
      <c r="C32" s="7" t="s">
        <v>38</v>
      </c>
      <c r="D32" s="7">
        <v>1</v>
      </c>
      <c r="E32" s="17"/>
      <c r="F32" s="13">
        <f t="shared" ref="F32" si="1">D32*E32</f>
        <v>0</v>
      </c>
    </row>
    <row r="33" spans="1:6" ht="13.8" x14ac:dyDescent="0.3">
      <c r="A33" s="11"/>
      <c r="B33" s="70"/>
      <c r="C33" s="7"/>
      <c r="D33" s="7"/>
      <c r="E33" s="17"/>
      <c r="F33" s="13"/>
    </row>
    <row r="34" spans="1:6" ht="13.8" x14ac:dyDescent="0.3">
      <c r="A34" s="11"/>
      <c r="B34" s="8"/>
      <c r="C34" s="7"/>
      <c r="D34" s="7"/>
      <c r="E34" s="17"/>
      <c r="F34" s="13"/>
    </row>
    <row r="35" spans="1:6" ht="13.8" x14ac:dyDescent="0.3">
      <c r="A35" s="11"/>
      <c r="B35" s="30" t="s">
        <v>84</v>
      </c>
      <c r="C35" s="7"/>
      <c r="D35" s="7"/>
      <c r="E35" s="17"/>
      <c r="F35" s="13"/>
    </row>
    <row r="36" spans="1:6" ht="26.4" x14ac:dyDescent="0.3">
      <c r="A36" s="11"/>
      <c r="B36" s="8" t="s">
        <v>85</v>
      </c>
      <c r="C36" s="7" t="s">
        <v>6</v>
      </c>
      <c r="D36" s="7">
        <v>1</v>
      </c>
      <c r="E36" s="17"/>
      <c r="F36" s="13">
        <f t="shared" ref="F36:F37" si="2">D36*E36</f>
        <v>0</v>
      </c>
    </row>
    <row r="37" spans="1:6" ht="13.8" x14ac:dyDescent="0.3">
      <c r="A37" s="11"/>
      <c r="B37" s="8" t="s">
        <v>87</v>
      </c>
      <c r="C37" s="7" t="s">
        <v>6</v>
      </c>
      <c r="D37" s="7">
        <v>1</v>
      </c>
      <c r="E37" s="17"/>
      <c r="F37" s="13">
        <f t="shared" si="2"/>
        <v>0</v>
      </c>
    </row>
    <row r="38" spans="1:6" ht="13.8" x14ac:dyDescent="0.3">
      <c r="A38" s="11"/>
      <c r="B38" s="8" t="s">
        <v>88</v>
      </c>
      <c r="C38" s="7" t="s">
        <v>38</v>
      </c>
      <c r="D38" s="7">
        <v>1</v>
      </c>
      <c r="E38" s="17"/>
      <c r="F38" s="13"/>
    </row>
    <row r="39" spans="1:6" ht="13.8" x14ac:dyDescent="0.3">
      <c r="A39" s="11"/>
      <c r="B39" s="12"/>
      <c r="C39" s="7"/>
      <c r="D39" s="7"/>
      <c r="E39" s="13"/>
      <c r="F39" s="13"/>
    </row>
    <row r="40" spans="1:6" ht="13.8" x14ac:dyDescent="0.3">
      <c r="A40" s="11"/>
      <c r="B40" s="15" t="s">
        <v>19</v>
      </c>
      <c r="C40" s="7"/>
      <c r="D40" s="7"/>
      <c r="E40" s="17"/>
      <c r="F40" s="13"/>
    </row>
    <row r="41" spans="1:6" ht="92.4" x14ac:dyDescent="0.3">
      <c r="A41" s="11"/>
      <c r="B41" s="14" t="s">
        <v>20</v>
      </c>
      <c r="C41" s="7"/>
      <c r="D41" s="7"/>
      <c r="E41" s="17"/>
      <c r="F41" s="13"/>
    </row>
    <row r="42" spans="1:6" ht="13.8" x14ac:dyDescent="0.3">
      <c r="A42" s="11"/>
      <c r="B42" s="14">
        <v>1</v>
      </c>
      <c r="C42" s="7"/>
      <c r="D42" s="7"/>
      <c r="E42" s="17"/>
      <c r="F42" s="13"/>
    </row>
    <row r="43" spans="1:6" ht="13.8" x14ac:dyDescent="0.3">
      <c r="A43" s="11"/>
      <c r="B43" s="14">
        <v>2</v>
      </c>
      <c r="C43" s="7"/>
      <c r="D43" s="7"/>
      <c r="E43" s="17">
        <v>0</v>
      </c>
      <c r="F43" s="13"/>
    </row>
    <row r="44" spans="1:6" ht="13.8" x14ac:dyDescent="0.3">
      <c r="A44" s="11"/>
      <c r="B44" s="14">
        <v>3</v>
      </c>
      <c r="C44" s="7"/>
      <c r="D44" s="7"/>
      <c r="E44" s="17">
        <v>0</v>
      </c>
      <c r="F44" s="13"/>
    </row>
    <row r="45" spans="1:6" ht="13.8" x14ac:dyDescent="0.3">
      <c r="A45" s="11"/>
      <c r="B45" s="14">
        <v>4</v>
      </c>
      <c r="C45" s="7"/>
      <c r="D45" s="7"/>
      <c r="E45" s="17">
        <v>0</v>
      </c>
      <c r="F45" s="13"/>
    </row>
    <row r="46" spans="1:6" ht="13.8" x14ac:dyDescent="0.3">
      <c r="A46" s="11"/>
      <c r="B46" s="14">
        <v>5</v>
      </c>
      <c r="C46" s="7"/>
      <c r="D46" s="7"/>
      <c r="E46" s="17">
        <v>0</v>
      </c>
      <c r="F46" s="13"/>
    </row>
    <row r="47" spans="1:6" ht="13.8" x14ac:dyDescent="0.25">
      <c r="A47" s="67"/>
      <c r="B47" s="67"/>
      <c r="C47" s="68"/>
      <c r="D47" s="68"/>
      <c r="E47" s="65" t="s">
        <v>23</v>
      </c>
      <c r="F47" s="69">
        <f>SUM(F12:F46)</f>
        <v>0</v>
      </c>
    </row>
  </sheetData>
  <printOptions horizontalCentered="1"/>
  <pageMargins left="0.70866141732283472" right="0.70866141732283472" top="0.74803149606299213" bottom="0.74803149606299213" header="0.31496062992125984" footer="0.31496062992125984"/>
  <pageSetup paperSize="140" scale="69" fitToHeight="0" orientation="portrait" r:id="rId1"/>
  <headerFooter>
    <oddHeader>&amp;LWITS - Library&amp;C         &amp;RHVAC BILL OF QUANTITIES</oddHeader>
    <oddFooter>&amp;C&amp;14DX Split&amp;R&amp;P of &amp;N</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7af669fc-2c3d-4f45-b072-4c776741569d">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21EE770C6050C3408ECA2D7A4353C5CD" ma:contentTypeVersion="12" ma:contentTypeDescription="Create a new document." ma:contentTypeScope="" ma:versionID="881fe1a4067f6331d16f08127b2e35eb">
  <xsd:schema xmlns:xsd="http://www.w3.org/2001/XMLSchema" xmlns:xs="http://www.w3.org/2001/XMLSchema" xmlns:p="http://schemas.microsoft.com/office/2006/metadata/properties" xmlns:ns2="7af669fc-2c3d-4f45-b072-4c776741569d" targetNamespace="http://schemas.microsoft.com/office/2006/metadata/properties" ma:root="true" ma:fieldsID="6db78e93a0d8a6e4c81958c296b888ce" ns2:_="">
    <xsd:import namespace="7af669fc-2c3d-4f45-b072-4c776741569d"/>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MediaServiceDateTaken" minOccurs="0"/>
                <xsd:element ref="ns2:MediaServiceGenerationTime" minOccurs="0"/>
                <xsd:element ref="ns2:MediaServiceEventHashCode" minOccurs="0"/>
                <xsd:element ref="ns2:MediaLengthInSeconds" minOccurs="0"/>
                <xsd:element ref="ns2:lcf76f155ced4ddcb4097134ff3c332f" minOccurs="0"/>
                <xsd:element ref="ns2:MediaServiceOCR"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af669fc-2c3d-4f45-b072-4c77674156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DateTaken" ma:index="12" nillable="true" ma:displayName="MediaServiceDateTaken" ma:hidden="true" ma:indexed="true" ma:internalName="MediaServiceDateTaken" ma:readOnly="true">
      <xsd:simpleType>
        <xsd:restriction base="dms:Text"/>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LengthInSeconds" ma:index="15" nillable="true" ma:displayName="MediaLengthInSeconds" ma:hidden="true" ma:internalName="MediaLengthInSeconds" ma:readOnly="true">
      <xsd:simpleType>
        <xsd:restriction base="dms:Unknown"/>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c02efd5e-dc8e-4eb5-87c0-19f852f5e258"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Location" ma:index="19" nillable="true" ma:displayName="Location" ma:indexed="true" ma:internalName="MediaServiceLocatio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7074B610-3A0E-494F-A6B4-5D4D31F5737C}">
  <ds:schemaRefs>
    <ds:schemaRef ds:uri="http://schemas.microsoft.com/office/2006/metadata/properties"/>
    <ds:schemaRef ds:uri="http://schemas.microsoft.com/office/infopath/2007/PartnerControls"/>
    <ds:schemaRef ds:uri="7af669fc-2c3d-4f45-b072-4c776741569d"/>
  </ds:schemaRefs>
</ds:datastoreItem>
</file>

<file path=customXml/itemProps2.xml><?xml version="1.0" encoding="utf-8"?>
<ds:datastoreItem xmlns:ds="http://schemas.openxmlformats.org/officeDocument/2006/customXml" ds:itemID="{9F65BF71-20F8-4B95-8724-6E1B282819DF}">
  <ds:schemaRefs>
    <ds:schemaRef ds:uri="http://schemas.microsoft.com/sharepoint/v3/contenttype/forms"/>
  </ds:schemaRefs>
</ds:datastoreItem>
</file>

<file path=customXml/itemProps3.xml><?xml version="1.0" encoding="utf-8"?>
<ds:datastoreItem xmlns:ds="http://schemas.openxmlformats.org/officeDocument/2006/customXml" ds:itemID="{5901F7A4-FB97-41FB-B63C-3F6F393817F6}">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af669fc-2c3d-4f45-b072-4c776741569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7</vt:i4>
      </vt:variant>
      <vt:variant>
        <vt:lpstr>Named Ranges</vt:lpstr>
      </vt:variant>
      <vt:variant>
        <vt:i4>14</vt:i4>
      </vt:variant>
    </vt:vector>
  </HeadingPairs>
  <TitlesOfParts>
    <vt:vector size="21" baseType="lpstr">
      <vt:lpstr>Summary Page</vt:lpstr>
      <vt:lpstr>Preliminaries and General Items</vt:lpstr>
      <vt:lpstr>Air Distribution Systems</vt:lpstr>
      <vt:lpstr>Air Terminals</vt:lpstr>
      <vt:lpstr>Ventilation Fans</vt:lpstr>
      <vt:lpstr>VRF HEAT RECOVERY</vt:lpstr>
      <vt:lpstr>DX Split</vt:lpstr>
      <vt:lpstr>'Air Distribution Systems'!Print_Area</vt:lpstr>
      <vt:lpstr>'Air Terminals'!Print_Area</vt:lpstr>
      <vt:lpstr>'DX Split'!Print_Area</vt:lpstr>
      <vt:lpstr>'Preliminaries and General Items'!Print_Area</vt:lpstr>
      <vt:lpstr>'Summary Page'!Print_Area</vt:lpstr>
      <vt:lpstr>'Ventilation Fans'!Print_Area</vt:lpstr>
      <vt:lpstr>'VRF HEAT RECOVERY'!Print_Area</vt:lpstr>
      <vt:lpstr>'Air Distribution Systems'!Print_Titles</vt:lpstr>
      <vt:lpstr>'Air Terminals'!Print_Titles</vt:lpstr>
      <vt:lpstr>'DX Split'!Print_Titles</vt:lpstr>
      <vt:lpstr>'Preliminaries and General Items'!Print_Titles</vt:lpstr>
      <vt:lpstr>'Summary Page'!Print_Titles</vt:lpstr>
      <vt:lpstr>'Ventilation Fans'!Print_Titles</vt:lpstr>
      <vt:lpstr>'VRF HEAT RECOVERY'!Print_Titles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 Hoyland</dc:creator>
  <cp:lastModifiedBy>Naeem Tayob</cp:lastModifiedBy>
  <cp:lastPrinted>2025-06-20T13:50:33Z</cp:lastPrinted>
  <dcterms:created xsi:type="dcterms:W3CDTF">2013-11-04T12:43:33Z</dcterms:created>
  <dcterms:modified xsi:type="dcterms:W3CDTF">2025-06-20T13:53:00Z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0x01010021EE770C6050C3408ECA2D7A4353C5CD</vt:lpwstr>
  </property>
  <property fmtid="{D5CDD505-2E9C-101B-9397-08002B2CF9AE}" pid="3" name="lad1fd3da6e341e2a8ac56c4f85583e3">
    <vt:lpwstr/>
  </property>
  <property fmtid="{D5CDD505-2E9C-101B-9397-08002B2CF9AE}" pid="4" name="ZutariDocumentType">
    <vt:lpwstr/>
  </property>
  <property fmtid="{D5CDD505-2E9C-101B-9397-08002B2CF9AE}" pid="5" name="MediaServiceImageTags">
    <vt:lpwstr/>
  </property>
  <property fmtid="{D5CDD505-2E9C-101B-9397-08002B2CF9AE}" pid="6" name="g11341b1290f4e2290757047a7c85362">
    <vt:lpwstr/>
  </property>
  <property fmtid="{D5CDD505-2E9C-101B-9397-08002B2CF9AE}" pid="7" name="ZutariDiscipline">
    <vt:lpwstr/>
  </property>
  <property fmtid="{D5CDD505-2E9C-101B-9397-08002B2CF9AE}" pid="8" name="ped0d251ea0f491c884d8282acce22c2">
    <vt:lpwstr/>
  </property>
  <property fmtid="{D5CDD505-2E9C-101B-9397-08002B2CF9AE}" pid="9" name="ProposalPhase">
    <vt:lpwstr/>
  </property>
  <property fmtid="{D5CDD505-2E9C-101B-9397-08002B2CF9AE}" pid="10" name="TaxCatchAll">
    <vt:lpwstr/>
  </property>
</Properties>
</file>